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95" windowHeight="8445"/>
  </bookViews>
  <sheets>
    <sheet name="Munka1" sheetId="1" r:id="rId1"/>
    <sheet name="Munka2" sheetId="2" r:id="rId2"/>
    <sheet name="Munka3" sheetId="3" r:id="rId3"/>
    <sheet name="Munka4" sheetId="4" r:id="rId4"/>
    <sheet name="Munka5" sheetId="5" r:id="rId5"/>
    <sheet name="Munka6" sheetId="6" r:id="rId6"/>
    <sheet name="Munka7" sheetId="7" r:id="rId7"/>
    <sheet name="Munka8" sheetId="8" r:id="rId8"/>
    <sheet name="Munka10" sheetId="10" r:id="rId9"/>
    <sheet name="Munka11" sheetId="11" r:id="rId10"/>
  </sheets>
  <calcPr calcId="125725"/>
</workbook>
</file>

<file path=xl/calcChain.xml><?xml version="1.0" encoding="utf-8"?>
<calcChain xmlns="http://schemas.openxmlformats.org/spreadsheetml/2006/main">
  <c r="C87" i="8"/>
  <c r="C148"/>
  <c r="C55" i="11"/>
  <c r="C49"/>
  <c r="C60" s="1"/>
  <c r="C37"/>
  <c r="C30"/>
  <c r="C26"/>
  <c r="C20"/>
  <c r="C36"/>
  <c r="C140" i="10"/>
  <c r="C135"/>
  <c r="C130"/>
  <c r="C126"/>
  <c r="C145" s="1"/>
  <c r="C92"/>
  <c r="C81"/>
  <c r="C77"/>
  <c r="C74"/>
  <c r="C69"/>
  <c r="C65"/>
  <c r="C87" s="1"/>
  <c r="C54"/>
  <c r="C48"/>
  <c r="C37"/>
  <c r="C23"/>
  <c r="C16"/>
  <c r="C9"/>
  <c r="E141" i="8"/>
  <c r="D141"/>
  <c r="C141"/>
  <c r="E136"/>
  <c r="D136"/>
  <c r="C136"/>
  <c r="E131"/>
  <c r="D131"/>
  <c r="C131"/>
  <c r="E127"/>
  <c r="E146" s="1"/>
  <c r="D127"/>
  <c r="D146" s="1"/>
  <c r="C127"/>
  <c r="C146" s="1"/>
  <c r="E123"/>
  <c r="D123"/>
  <c r="E109"/>
  <c r="D109"/>
  <c r="C109"/>
  <c r="E93"/>
  <c r="D93"/>
  <c r="C93"/>
  <c r="E79"/>
  <c r="D79"/>
  <c r="C79"/>
  <c r="E75"/>
  <c r="D75"/>
  <c r="C75"/>
  <c r="E72"/>
  <c r="D72"/>
  <c r="C72"/>
  <c r="E67"/>
  <c r="D67"/>
  <c r="C67"/>
  <c r="E63"/>
  <c r="E85" s="1"/>
  <c r="D63"/>
  <c r="C63"/>
  <c r="C85" s="1"/>
  <c r="E57"/>
  <c r="D57"/>
  <c r="C57"/>
  <c r="E52"/>
  <c r="D52"/>
  <c r="C52"/>
  <c r="E46"/>
  <c r="D46"/>
  <c r="C46"/>
  <c r="E35"/>
  <c r="E62" s="1"/>
  <c r="E87" s="1"/>
  <c r="D35"/>
  <c r="C35"/>
  <c r="D29"/>
  <c r="D28" s="1"/>
  <c r="C29"/>
  <c r="E28"/>
  <c r="C28"/>
  <c r="E21"/>
  <c r="D21"/>
  <c r="C21"/>
  <c r="D14"/>
  <c r="C14"/>
  <c r="D7"/>
  <c r="C7"/>
  <c r="D12" i="7"/>
  <c r="B14" i="6"/>
  <c r="N26" i="5"/>
  <c r="M26"/>
  <c r="L26"/>
  <c r="K26"/>
  <c r="J26"/>
  <c r="I26"/>
  <c r="H26"/>
  <c r="G26"/>
  <c r="F26"/>
  <c r="E26"/>
  <c r="D26"/>
  <c r="C26"/>
  <c r="O25"/>
  <c r="O24"/>
  <c r="O23"/>
  <c r="O22"/>
  <c r="O21"/>
  <c r="O20"/>
  <c r="O18"/>
  <c r="O17"/>
  <c r="N15"/>
  <c r="M15"/>
  <c r="L15"/>
  <c r="K15"/>
  <c r="J15"/>
  <c r="I15"/>
  <c r="H15"/>
  <c r="G15"/>
  <c r="F15"/>
  <c r="E15"/>
  <c r="D15"/>
  <c r="C15"/>
  <c r="O13"/>
  <c r="O12"/>
  <c r="O11"/>
  <c r="O10"/>
  <c r="O9"/>
  <c r="O8"/>
  <c r="O7"/>
  <c r="E10" i="4"/>
  <c r="D10"/>
  <c r="B10"/>
  <c r="F9"/>
  <c r="F8"/>
  <c r="F7"/>
  <c r="F6"/>
  <c r="F10" s="1"/>
  <c r="E31" i="3"/>
  <c r="C25"/>
  <c r="C19"/>
  <c r="C31" s="1"/>
  <c r="E18"/>
  <c r="E32" s="1"/>
  <c r="C18"/>
  <c r="C34" s="1"/>
  <c r="E28" i="2"/>
  <c r="C25"/>
  <c r="C20"/>
  <c r="C28" s="1"/>
  <c r="E19"/>
  <c r="C19"/>
  <c r="C160" i="1"/>
  <c r="C155"/>
  <c r="C150"/>
  <c r="C146"/>
  <c r="C142"/>
  <c r="C128"/>
  <c r="C112"/>
  <c r="C79"/>
  <c r="C75"/>
  <c r="C72"/>
  <c r="C67"/>
  <c r="C63"/>
  <c r="C57"/>
  <c r="C52"/>
  <c r="C46"/>
  <c r="C35"/>
  <c r="C29"/>
  <c r="C28" s="1"/>
  <c r="C21"/>
  <c r="C14"/>
  <c r="C7"/>
  <c r="C145" l="1"/>
  <c r="C166" s="1"/>
  <c r="C62" i="8"/>
  <c r="C126"/>
  <c r="D85"/>
  <c r="C62" i="1"/>
  <c r="D62" i="8"/>
  <c r="D87" s="1"/>
  <c r="D126"/>
  <c r="D148" s="1"/>
  <c r="E126"/>
  <c r="E148" s="1"/>
  <c r="D27" i="5"/>
  <c r="M27"/>
  <c r="K27"/>
  <c r="I27"/>
  <c r="G27"/>
  <c r="E27"/>
  <c r="N27"/>
  <c r="L27"/>
  <c r="J27"/>
  <c r="H27"/>
  <c r="F27"/>
  <c r="O26"/>
  <c r="O15"/>
  <c r="E29" i="2"/>
  <c r="C31" s="1"/>
  <c r="C125" i="10"/>
  <c r="C146" s="1"/>
  <c r="C64"/>
  <c r="C88" s="1"/>
  <c r="C41" i="11"/>
  <c r="C85" i="1"/>
  <c r="C171" s="1"/>
  <c r="C27" i="5"/>
  <c r="E33" i="3"/>
  <c r="E34"/>
  <c r="C32"/>
  <c r="C33"/>
  <c r="E30" i="2"/>
  <c r="C29"/>
  <c r="C30"/>
  <c r="C170" i="1"/>
  <c r="E31" i="2" l="1"/>
  <c r="O27" i="5"/>
  <c r="C86" i="1"/>
</calcChain>
</file>

<file path=xl/sharedStrings.xml><?xml version="1.0" encoding="utf-8"?>
<sst xmlns="http://schemas.openxmlformats.org/spreadsheetml/2006/main" count="1228" uniqueCount="434">
  <si>
    <t>B E V É T E L E K</t>
  </si>
  <si>
    <t>Ezer forintban</t>
  </si>
  <si>
    <t>Sor-
szám</t>
  </si>
  <si>
    <t>Bevételi jogcím</t>
  </si>
  <si>
    <t>2014. évi előirányzat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</si>
  <si>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</si>
  <si>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</si>
  <si>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</si>
  <si>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</si>
  <si>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</si>
  <si>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</si>
  <si>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</si>
  <si>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</si>
  <si>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</si>
  <si>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</si>
  <si>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</si>
  <si>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</si>
  <si>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</si>
  <si>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</si>
  <si>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</si>
  <si>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</si>
  <si>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</si>
  <si>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</si>
  <si>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</si>
  <si>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</si>
  <si>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</si>
  <si>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</si>
  <si>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</si>
  <si>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</si>
  <si>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</si>
  <si>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</si>
  <si>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</si>
  <si>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</si>
  <si>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</si>
  <si>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</si>
  <si>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</si>
  <si>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</si>
  <si>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</si>
  <si>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</si>
  <si>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</si>
  <si>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</si>
  <si>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</si>
  <si>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</si>
  <si>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</si>
  <si>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</si>
  <si>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</si>
  <si>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</si>
  <si>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</si>
  <si>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</si>
  <si>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</si>
  <si>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</si>
  <si>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</si>
  <si>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</si>
  <si>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</si>
  <si>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</si>
  <si>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</si>
  <si>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</si>
  <si>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</si>
  <si>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</si>
  <si>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</si>
  <si>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</si>
  <si>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</si>
  <si>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</si>
  <si>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</si>
  <si>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</si>
  <si>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</si>
  <si>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</si>
  <si>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</si>
  <si>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</si>
  <si>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</si>
  <si>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</si>
  <si>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</si>
  <si>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</si>
  <si>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</si>
  <si>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</si>
  <si>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</si>
  <si>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</si>
  <si>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</si>
  <si>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</si>
  <si>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</si>
  <si>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</si>
  <si>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</si>
  <si>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</si>
  <si>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</si>
  <si>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</si>
  <si>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</si>
  <si>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</si>
  <si>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</si>
  <si>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</si>
  <si>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</si>
  <si>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</si>
  <si>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</si>
  <si>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</si>
  <si>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</si>
  <si>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</si>
  <si>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</si>
  <si>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</si>
  <si>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</si>
  <si>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</si>
  <si>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</si>
  <si>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</si>
  <si>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</si>
  <si>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</si>
  <si>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</si>
  <si>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</si>
  <si>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</si>
  <si>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</si>
  <si>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</si>
  <si>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</si>
  <si>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</si>
  <si>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</si>
  <si>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</si>
  <si>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</si>
  <si>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</si>
  <si>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</si>
  <si>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</si>
  <si>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</si>
  <si>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</si>
  <si>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</si>
  <si>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</si>
  <si>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</si>
  <si>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</si>
  <si>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</si>
  <si>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</si>
  <si>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</si>
  <si>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</si>
  <si>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</si>
  <si>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</si>
  <si>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</si>
  <si>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</si>
  <si>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</si>
  <si>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</si>
  <si>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</si>
  <si>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</si>
  <si>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</si>
  <si>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</si>
  <si>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</si>
  <si>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</si>
  <si>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</si>
  <si>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</si>
  <si>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</si>
  <si>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</si>
  <si>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</si>
  <si>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</si>
  <si>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</si>
  <si>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</si>
  <si>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</si>
  <si>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</si>
  <si>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</si>
  <si>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</si>
  <si>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</si>
  <si>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</si>
  <si>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</si>
  <si>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</si>
  <si>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</si>
  <si>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</si>
  <si>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</si>
  <si>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</si>
  <si>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</si>
  <si>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</si>
  <si>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</si>
  <si>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</si>
  <si>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</si>
  <si>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</si>
  <si>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</si>
  <si>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</si>
  <si>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</si>
  <si>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</si>
  <si>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</si>
  <si>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</si>
  <si>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</si>
  <si>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</si>
  <si>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</si>
  <si>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</si>
  <si>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</si>
  <si>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</si>
  <si>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</si>
  <si>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</si>
  <si>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</si>
  <si>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</si>
  <si>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</si>
  <si>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</si>
  <si>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</si>
  <si>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</si>
  <si>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</si>
  <si>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</si>
  <si>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</si>
  <si>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</si>
  <si>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</si>
  <si>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</si>
  <si>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</si>
  <si>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</si>
  <si>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</si>
  <si>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</si>
  <si>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</si>
  <si>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</si>
  <si>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</si>
  <si>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</si>
  <si>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</si>
  <si>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</si>
  <si>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</si>
  <si>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</si>
  <si>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</si>
  <si>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</si>
  <si>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</si>
  <si>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</si>
  <si>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</si>
  <si>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</si>
  <si>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</si>
  <si>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</si>
  <si>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</si>
  <si>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</si>
  <si>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</si>
  <si>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</si>
  <si>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</si>
  <si>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</si>
  <si>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</si>
  <si>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</si>
  <si>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</si>
  <si>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</si>
  <si>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</si>
  <si>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</si>
  <si>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</si>
  <si>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</si>
  <si>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</si>
  <si>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</si>
  <si>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</si>
  <si>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</si>
  <si>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</si>
  <si>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</si>
  <si>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</si>
  <si>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</si>
  <si>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</si>
  <si>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</si>
  <si>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</si>
  <si>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</si>
  <si>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</si>
  <si>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</si>
  <si>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</si>
  <si>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</si>
  <si>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</si>
  <si>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</si>
  <si>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</si>
  <si>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</si>
  <si>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2015. évi előirányzat</t>
  </si>
  <si>
    <t>I. Működési célú bevételek és kiadások mérlege
(Önkormányzati szinten)</t>
  </si>
  <si>
    <t xml:space="preserve"> Ezer forintban !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</si>
  <si>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</si>
  <si>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</si>
  <si>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</si>
  <si>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</si>
  <si>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</si>
  <si>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</si>
  <si>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</si>
  <si>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</si>
  <si>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</si>
  <si>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célú átvett pénzeszközök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</si>
  <si>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</si>
  <si>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</si>
  <si>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</si>
  <si>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</si>
  <si>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</si>
  <si>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</si>
  <si>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</si>
  <si>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</si>
  <si>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</si>
  <si>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</si>
  <si>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</si>
  <si>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</si>
  <si>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</si>
  <si>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</si>
  <si>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</si>
  <si>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</si>
  <si>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</si>
  <si>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</si>
  <si>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</si>
  <si>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</si>
  <si>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</si>
  <si>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</si>
  <si>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</si>
  <si>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</si>
  <si>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</si>
  <si>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</si>
  <si>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</si>
  <si>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</si>
  <si>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</si>
  <si>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</si>
  <si>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</si>
  <si>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</si>
  <si>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</si>
  <si>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</si>
  <si>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</si>
  <si>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</si>
  <si>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</si>
  <si>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</si>
  <si>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</si>
  <si>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</si>
  <si>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</si>
  <si>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</si>
  <si>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</si>
  <si>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</si>
  <si>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</si>
  <si>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</si>
  <si>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</si>
  <si>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</si>
  <si>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</si>
  <si>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</si>
  <si>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</si>
  <si>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</si>
  <si>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</si>
  <si>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</si>
  <si>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</si>
  <si>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</si>
  <si>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</si>
  <si>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</si>
  <si>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</si>
  <si>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</si>
  <si>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</si>
  <si>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</si>
  <si>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</si>
  <si>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</si>
  <si>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</si>
  <si>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</si>
  <si>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</si>
  <si>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</si>
  <si>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</si>
  <si>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</si>
  <si>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</si>
  <si>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</si>
  <si>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</si>
  <si>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</si>
  <si>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</si>
  <si>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Felújítási kiadások előirányzata felújításonként</t>
  </si>
  <si>
    <t>Felújítás  megnevezése</t>
  </si>
  <si>
    <t>Teljes költség</t>
  </si>
  <si>
    <t>Kivitelezés kezdési és befejezési éve</t>
  </si>
  <si>
    <t>Utak felújítása</t>
  </si>
  <si>
    <t>ÖSSZESEN:</t>
  </si>
  <si>
    <t>Felhasználás 2014. XII.31-ig</t>
  </si>
  <si>
    <t>2015. év utáni szükséglet
(6=2 - 4 - 5)</t>
  </si>
  <si>
    <t>Ezer forintban !</t>
  </si>
  <si>
    <t>Sor-szám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</si>
  <si>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</si>
  <si>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</si>
  <si>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</si>
  <si>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</si>
  <si>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</si>
  <si>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</si>
  <si>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</si>
  <si>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</si>
  <si>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</si>
  <si>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</si>
  <si>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</si>
  <si>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</si>
  <si>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</si>
  <si>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célú támogatások ÁH-on belül</t>
  </si>
  <si>
    <t>Felhalmozási célú támogatások ÁH-on belül</t>
  </si>
  <si>
    <t>Működési bevételek</t>
  </si>
  <si>
    <t>Felhalmozási célú átvett pénzeszközök</t>
  </si>
  <si>
    <t>Finanszírozási bevételek</t>
  </si>
  <si>
    <t>Bevételek összesen:</t>
  </si>
  <si>
    <t xml:space="preserve"> Egyéb működési célú kiadások</t>
  </si>
  <si>
    <t>Finanszírozási kiadások</t>
  </si>
  <si>
    <t>Kiadások összesen:</t>
  </si>
  <si>
    <t>Egyenleg</t>
  </si>
  <si>
    <t>Előirányzat-felhasználási terv 2015. évre</t>
  </si>
  <si>
    <t>adatok forintban</t>
  </si>
  <si>
    <t>Jogcím</t>
  </si>
  <si>
    <t>Települési önkormányzatok egyes köznevelési feladatainak támogatása</t>
  </si>
  <si>
    <t>Települési önkormányzatok szociális gyermekjóléti és gyermekétkeztetési feladatinak támogatása</t>
  </si>
  <si>
    <t>Települési önkormányzatok kulturális feladatinak támogatása</t>
  </si>
  <si>
    <t>A 2015. évi általános működés és ágazati feladatok támogatásának alakulása jogcímenként</t>
  </si>
  <si>
    <t>2015. évi támogatás összesen</t>
  </si>
  <si>
    <t>K I M U T A T Á S
a 2014. évben céljelleggel juttatott támogatásokról</t>
  </si>
  <si>
    <t>Támogatott szervezet neve</t>
  </si>
  <si>
    <t>Támogatás célja</t>
  </si>
  <si>
    <t>Támogatás összge</t>
  </si>
  <si>
    <t>működési támogatás</t>
  </si>
  <si>
    <t xml:space="preserve">   Rövid lejáratú  hitelek, kölcsönök felvétele</t>
  </si>
  <si>
    <t>2013. évi tény</t>
  </si>
  <si>
    <t>2014. évi 
várható</t>
  </si>
  <si>
    <t>Összes bevétel, kiadás</t>
  </si>
  <si>
    <t>Száma</t>
  </si>
  <si>
    <t>Előirányzat-csoport, kiemelt előirányzat megnevezése</t>
  </si>
  <si>
    <t>Előirányzat</t>
  </si>
  <si>
    <t xml:space="preserve"> 10.</t>
  </si>
  <si>
    <t>BEVÉTELEK ÖSSZESEN: (9+16)</t>
  </si>
  <si>
    <t>Irányító szervi támogatás</t>
  </si>
  <si>
    <t>Éves engedélyezett létszám előirányzat (fő)</t>
  </si>
  <si>
    <t>Közfoglalkoztatottak létszáma (fő)</t>
  </si>
  <si>
    <t>Költségvetési szerv megnevezése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</si>
  <si>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</si>
  <si>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</si>
  <si>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</si>
  <si>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</si>
  <si>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</si>
  <si>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</si>
  <si>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- ebből EU támogatás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</si>
  <si>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</si>
  <si>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</si>
  <si>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</si>
  <si>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</si>
  <si>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Költségvetési bevételek összesen (1.+…+7.)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</si>
  <si>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</si>
  <si>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</si>
  <si>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</si>
  <si>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</si>
  <si>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</si>
  <si>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</si>
  <si>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</si>
  <si>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</si>
  <si>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</si>
  <si>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</si>
  <si>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- ebből EU-s forrásból tám. megvalósuló programok, projektek kiadásai</t>
  </si>
  <si>
    <t>KIADÁSOK ÖSSZESEN: (1.+2.)</t>
  </si>
  <si>
    <t>Pápakovácsi Község Önkormányzata</t>
  </si>
  <si>
    <t>Közös Önkormányzati Hivatal</t>
  </si>
  <si>
    <t>Pápakovácsi SE</t>
  </si>
  <si>
    <t>Vakok és Gyengénlátók</t>
  </si>
  <si>
    <t>Katasztrófavédelem</t>
  </si>
  <si>
    <t>Rendőrség</t>
  </si>
  <si>
    <t>Háromhatár KSE</t>
  </si>
  <si>
    <t>Függő kiadás</t>
  </si>
  <si>
    <t>Függő bevétel</t>
  </si>
  <si>
    <t>1.sz.melléklet 1/2015. (II.23.) önkormányzati rendelethez</t>
  </si>
  <si>
    <t>2.1. sz. melléklet az 1/2015. (II.23.) önkormányzati rendelethez</t>
  </si>
  <si>
    <t>2.2. sz. melléklet az 1/2015. (II.23.) önkormányzati rendelethez</t>
  </si>
  <si>
    <t>7.sz.melléklet 1/2015. (II.23.) önkormányzati rendelethez</t>
  </si>
  <si>
    <t>4.sz.melléklet 1/2015. (II.23.)önkormányzati rendelethez</t>
  </si>
  <si>
    <t>5.sz.melléklet 1/2015. (II.23.) önkormányzati rendelethez</t>
  </si>
  <si>
    <t>6.sz.melléklet 1/2015. (II.23.) önkormányzati rendelethez</t>
  </si>
  <si>
    <t>3.sz.melléklet 1/2015. (II.23.) önkormányzati rendelethez</t>
  </si>
  <si>
    <t>8.1. melléklet a 1/2015. (II.23.) önkormányzati rendelethez</t>
  </si>
  <si>
    <t>8.2. melléklet a 1/2015. (II.23.) önkormányzati rendelethez</t>
  </si>
</sst>
</file>

<file path=xl/styles.xml><?xml version="1.0" encoding="utf-8"?>
<styleSheet xmlns="http://schemas.openxmlformats.org/spreadsheetml/2006/main">
  <numFmts count="1">
    <numFmt numFmtId="164" formatCode="#,###"/>
  </numFmts>
  <fonts count="29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i/>
      <sz val="8"/>
      <name val="Times New Roman CE"/>
      <charset val="238"/>
    </font>
    <font>
      <sz val="9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  <fill>
      <patternFill patternType="solid">
        <fgColor indexed="6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6">
    <xf numFmtId="0" fontId="0" fillId="0" borderId="0" xfId="0"/>
    <xf numFmtId="0" fontId="4" fillId="0" borderId="1" xfId="0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left" vertical="center" wrapText="1" indent="1"/>
    </xf>
    <xf numFmtId="0" fontId="6" fillId="0" borderId="3" xfId="1" applyFont="1" applyFill="1" applyBorder="1" applyAlignment="1" applyProtection="1">
      <alignment horizontal="left" vertical="center" wrapText="1" indent="1"/>
    </xf>
    <xf numFmtId="164" fontId="6" fillId="0" borderId="4" xfId="1" applyNumberFormat="1" applyFont="1" applyFill="1" applyBorder="1" applyAlignment="1" applyProtection="1">
      <alignment horizontal="right" vertical="center" wrapText="1" indent="1"/>
    </xf>
    <xf numFmtId="49" fontId="7" fillId="0" borderId="8" xfId="1" applyNumberFormat="1" applyFont="1" applyFill="1" applyBorder="1" applyAlignment="1" applyProtection="1">
      <alignment horizontal="left" vertical="center" wrapText="1" indent="1"/>
    </xf>
    <xf numFmtId="0" fontId="8" fillId="0" borderId="9" xfId="0" applyFont="1" applyBorder="1" applyAlignment="1" applyProtection="1">
      <alignment horizontal="left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11" xfId="1" applyNumberFormat="1" applyFont="1" applyFill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wrapText="1" indent="1"/>
    </xf>
    <xf numFmtId="164" fontId="7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14" xfId="1" applyNumberFormat="1" applyFont="1" applyFill="1" applyBorder="1" applyAlignment="1" applyProtection="1">
      <alignment horizontal="left" vertical="center" wrapText="1" indent="1"/>
    </xf>
    <xf numFmtId="0" fontId="8" fillId="0" borderId="15" xfId="0" applyFont="1" applyBorder="1" applyAlignment="1" applyProtection="1">
      <alignment horizontal="left" wrapText="1" indent="1"/>
    </xf>
    <xf numFmtId="0" fontId="9" fillId="0" borderId="3" xfId="0" applyFont="1" applyBorder="1" applyAlignment="1" applyProtection="1">
      <alignment horizontal="left" vertical="center" wrapText="1" indent="1"/>
    </xf>
    <xf numFmtId="164" fontId="7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4" xfId="1" applyNumberFormat="1" applyFont="1" applyFill="1" applyBorder="1" applyAlignment="1" applyProtection="1">
      <alignment horizontal="right" vertical="center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</xf>
    <xf numFmtId="164" fontId="11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2" xfId="0" applyFont="1" applyBorder="1" applyAlignment="1" applyProtection="1">
      <alignment wrapText="1"/>
    </xf>
    <xf numFmtId="0" fontId="8" fillId="0" borderId="15" xfId="0" applyFont="1" applyBorder="1" applyAlignment="1" applyProtection="1">
      <alignment wrapText="1"/>
    </xf>
    <xf numFmtId="0" fontId="8" fillId="0" borderId="8" xfId="0" applyFont="1" applyBorder="1" applyAlignment="1" applyProtection="1">
      <alignment wrapText="1"/>
    </xf>
    <xf numFmtId="0" fontId="8" fillId="0" borderId="11" xfId="0" applyFont="1" applyBorder="1" applyAlignment="1" applyProtection="1">
      <alignment wrapText="1"/>
    </xf>
    <xf numFmtId="0" fontId="8" fillId="0" borderId="14" xfId="0" applyFont="1" applyBorder="1" applyAlignment="1" applyProtection="1">
      <alignment wrapText="1"/>
    </xf>
    <xf numFmtId="164" fontId="6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3" xfId="0" applyFont="1" applyBorder="1" applyAlignment="1" applyProtection="1">
      <alignment wrapText="1"/>
    </xf>
    <xf numFmtId="0" fontId="9" fillId="0" borderId="17" xfId="0" applyFont="1" applyBorder="1" applyAlignment="1" applyProtection="1">
      <alignment wrapText="1"/>
    </xf>
    <xf numFmtId="0" fontId="9" fillId="0" borderId="18" xfId="0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4" fillId="0" borderId="1" xfId="0" applyFont="1" applyFill="1" applyBorder="1" applyAlignment="1" applyProtection="1">
      <alignment horizontal="right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left" vertical="center" wrapText="1" indent="1"/>
    </xf>
    <xf numFmtId="0" fontId="6" fillId="0" borderId="6" xfId="1" applyFont="1" applyFill="1" applyBorder="1" applyAlignment="1" applyProtection="1">
      <alignment vertical="center" wrapText="1"/>
    </xf>
    <xf numFmtId="164" fontId="6" fillId="0" borderId="7" xfId="1" applyNumberFormat="1" applyFont="1" applyFill="1" applyBorder="1" applyAlignment="1" applyProtection="1">
      <alignment horizontal="right" vertical="center" wrapText="1" indent="1"/>
    </xf>
    <xf numFmtId="49" fontId="7" fillId="0" borderId="19" xfId="1" applyNumberFormat="1" applyFont="1" applyFill="1" applyBorder="1" applyAlignment="1" applyProtection="1">
      <alignment horizontal="left" vertical="center" wrapText="1" indent="1"/>
    </xf>
    <xf numFmtId="0" fontId="7" fillId="0" borderId="20" xfId="1" applyFont="1" applyFill="1" applyBorder="1" applyAlignment="1" applyProtection="1">
      <alignment horizontal="left" vertical="center" wrapText="1" indent="1"/>
    </xf>
    <xf numFmtId="164" fontId="7" fillId="0" borderId="21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12" xfId="1" applyFont="1" applyFill="1" applyBorder="1" applyAlignment="1" applyProtection="1">
      <alignment horizontal="left" vertical="center" wrapText="1" indent="1"/>
    </xf>
    <xf numFmtId="0" fontId="7" fillId="0" borderId="22" xfId="1" applyFont="1" applyFill="1" applyBorder="1" applyAlignment="1" applyProtection="1">
      <alignment horizontal="left" vertical="center" wrapText="1" indent="1"/>
    </xf>
    <xf numFmtId="0" fontId="7" fillId="0" borderId="0" xfId="1" applyFont="1" applyFill="1" applyBorder="1" applyAlignment="1" applyProtection="1">
      <alignment horizontal="left" vertical="center" wrapText="1" indent="1"/>
    </xf>
    <xf numFmtId="0" fontId="7" fillId="0" borderId="12" xfId="1" applyFont="1" applyFill="1" applyBorder="1" applyAlignment="1" applyProtection="1">
      <alignment horizontal="left" indent="6"/>
    </xf>
    <xf numFmtId="0" fontId="7" fillId="0" borderId="12" xfId="1" applyFont="1" applyFill="1" applyBorder="1" applyAlignment="1" applyProtection="1">
      <alignment horizontal="left" vertical="center" wrapText="1" indent="6"/>
    </xf>
    <xf numFmtId="49" fontId="7" fillId="0" borderId="23" xfId="1" applyNumberFormat="1" applyFont="1" applyFill="1" applyBorder="1" applyAlignment="1" applyProtection="1">
      <alignment horizontal="left" vertical="center" wrapText="1" indent="1"/>
    </xf>
    <xf numFmtId="0" fontId="7" fillId="0" borderId="15" xfId="1" applyFont="1" applyFill="1" applyBorder="1" applyAlignment="1" applyProtection="1">
      <alignment horizontal="left" vertical="center" wrapText="1" indent="6"/>
    </xf>
    <xf numFmtId="49" fontId="7" fillId="0" borderId="24" xfId="1" applyNumberFormat="1" applyFont="1" applyFill="1" applyBorder="1" applyAlignment="1" applyProtection="1">
      <alignment horizontal="left" vertical="center" wrapText="1" indent="1"/>
    </xf>
    <xf numFmtId="0" fontId="7" fillId="0" borderId="25" xfId="1" applyFont="1" applyFill="1" applyBorder="1" applyAlignment="1" applyProtection="1">
      <alignment horizontal="left" vertical="center" wrapText="1" indent="6"/>
    </xf>
    <xf numFmtId="164" fontId="7" fillId="0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3" xfId="1" applyFont="1" applyFill="1" applyBorder="1" applyAlignment="1" applyProtection="1">
      <alignment vertical="center" wrapText="1"/>
    </xf>
    <xf numFmtId="0" fontId="7" fillId="0" borderId="15" xfId="1" applyFont="1" applyFill="1" applyBorder="1" applyAlignment="1" applyProtection="1">
      <alignment horizontal="left" vertical="center" wrapText="1" indent="1"/>
    </xf>
    <xf numFmtId="164" fontId="7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5" xfId="0" applyFont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6"/>
    </xf>
    <xf numFmtId="164" fontId="7" fillId="0" borderId="2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3" xfId="1" applyFont="1" applyFill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1"/>
    </xf>
    <xf numFmtId="0" fontId="7" fillId="0" borderId="29" xfId="1" applyFont="1" applyFill="1" applyBorder="1" applyAlignment="1" applyProtection="1">
      <alignment horizontal="left" vertical="center" wrapText="1" indent="1"/>
    </xf>
    <xf numFmtId="164" fontId="9" fillId="0" borderId="4" xfId="0" applyNumberFormat="1" applyFont="1" applyBorder="1" applyAlignment="1" applyProtection="1">
      <alignment horizontal="right" vertical="center" wrapText="1" indent="1"/>
    </xf>
    <xf numFmtId="164" fontId="12" fillId="0" borderId="4" xfId="0" quotePrefix="1" applyNumberFormat="1" applyFont="1" applyBorder="1" applyAlignment="1" applyProtection="1">
      <alignment horizontal="right" vertical="center" wrapText="1" indent="1"/>
    </xf>
    <xf numFmtId="0" fontId="9" fillId="0" borderId="17" xfId="0" applyFont="1" applyBorder="1" applyAlignment="1" applyProtection="1">
      <alignment horizontal="left" vertical="center" wrapText="1" indent="1"/>
    </xf>
    <xf numFmtId="0" fontId="12" fillId="0" borderId="18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164" fontId="0" fillId="0" borderId="0" xfId="0" applyNumberFormat="1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4" fillId="0" borderId="0" xfId="0" applyNumberFormat="1" applyFont="1" applyFill="1" applyAlignment="1" applyProtection="1">
      <alignment horizontal="right" vertical="center"/>
    </xf>
    <xf numFmtId="164" fontId="5" fillId="0" borderId="2" xfId="0" applyNumberFormat="1" applyFont="1" applyFill="1" applyBorder="1" applyAlignment="1" applyProtection="1">
      <alignment horizontal="centerContinuous" vertical="center" wrapText="1"/>
    </xf>
    <xf numFmtId="164" fontId="5" fillId="0" borderId="3" xfId="0" applyNumberFormat="1" applyFont="1" applyFill="1" applyBorder="1" applyAlignment="1" applyProtection="1">
      <alignment horizontal="centerContinuous" vertical="center" wrapText="1"/>
    </xf>
    <xf numFmtId="164" fontId="5" fillId="0" borderId="4" xfId="0" applyNumberFormat="1" applyFont="1" applyFill="1" applyBorder="1" applyAlignment="1" applyProtection="1">
      <alignment horizontal="centerContinuous"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10" fillId="0" borderId="32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164" fontId="0" fillId="0" borderId="33" xfId="0" applyNumberFormat="1" applyFill="1" applyBorder="1" applyAlignment="1" applyProtection="1">
      <alignment horizontal="left" vertical="center" wrapText="1" indent="1"/>
    </xf>
    <xf numFmtId="164" fontId="7" fillId="0" borderId="8" xfId="0" applyNumberFormat="1" applyFont="1" applyFill="1" applyBorder="1" applyAlignment="1" applyProtection="1">
      <alignment horizontal="left" vertical="center" wrapText="1" indent="1"/>
    </xf>
    <xf numFmtId="164" fontId="7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4" xfId="0" applyNumberFormat="1" applyFill="1" applyBorder="1" applyAlignment="1" applyProtection="1">
      <alignment horizontal="left" vertical="center" wrapText="1" indent="1"/>
    </xf>
    <xf numFmtId="164" fontId="7" fillId="0" borderId="11" xfId="0" applyNumberFormat="1" applyFont="1" applyFill="1" applyBorder="1" applyAlignment="1" applyProtection="1">
      <alignment horizontal="left" vertical="center" wrapText="1" indent="1"/>
    </xf>
    <xf numFmtId="164" fontId="7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35" xfId="0" applyNumberFormat="1" applyFont="1" applyFill="1" applyBorder="1" applyAlignment="1" applyProtection="1">
      <alignment horizontal="left" vertical="center" wrapText="1" indent="1"/>
    </xf>
    <xf numFmtId="164" fontId="7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11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32" xfId="0" applyNumberFormat="1" applyFont="1" applyFill="1" applyBorder="1" applyAlignment="1" applyProtection="1">
      <alignment horizontal="left" vertical="center" wrapText="1" indent="1"/>
    </xf>
    <xf numFmtId="164" fontId="10" fillId="0" borderId="2" xfId="0" applyNumberFormat="1" applyFont="1" applyFill="1" applyBorder="1" applyAlignment="1" applyProtection="1">
      <alignment horizontal="left" vertical="center" wrapText="1" indent="1"/>
    </xf>
    <xf numFmtId="164" fontId="10" fillId="0" borderId="3" xfId="0" applyNumberFormat="1" applyFont="1" applyFill="1" applyBorder="1" applyAlignment="1" applyProtection="1">
      <alignment horizontal="right" vertical="center" wrapText="1" indent="1"/>
    </xf>
    <xf numFmtId="164" fontId="10" fillId="0" borderId="4" xfId="0" applyNumberFormat="1" applyFont="1" applyFill="1" applyBorder="1" applyAlignment="1" applyProtection="1">
      <alignment horizontal="right" vertical="center" wrapText="1" indent="1"/>
    </xf>
    <xf numFmtId="164" fontId="17" fillId="0" borderId="37" xfId="0" applyNumberFormat="1" applyFont="1" applyFill="1" applyBorder="1" applyAlignment="1" applyProtection="1">
      <alignment horizontal="left" vertical="center" wrapText="1" indent="1"/>
    </xf>
    <xf numFmtId="164" fontId="11" fillId="0" borderId="23" xfId="0" applyNumberFormat="1" applyFont="1" applyFill="1" applyBorder="1" applyAlignment="1" applyProtection="1">
      <alignment horizontal="left" vertical="center" wrapText="1" indent="1"/>
    </xf>
    <xf numFmtId="164" fontId="18" fillId="0" borderId="29" xfId="0" applyNumberFormat="1" applyFont="1" applyFill="1" applyBorder="1" applyAlignment="1" applyProtection="1">
      <alignment horizontal="right" vertical="center" wrapText="1" indent="1"/>
    </xf>
    <xf numFmtId="164" fontId="11" fillId="0" borderId="11" xfId="0" applyNumberFormat="1" applyFont="1" applyFill="1" applyBorder="1" applyAlignment="1" applyProtection="1">
      <alignment horizontal="left" vertical="center" wrapText="1" indent="1"/>
    </xf>
    <xf numFmtId="164" fontId="11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34" xfId="0" applyNumberFormat="1" applyFont="1" applyFill="1" applyBorder="1" applyAlignment="1" applyProtection="1">
      <alignment horizontal="left" vertical="center" wrapText="1" indent="1"/>
    </xf>
    <xf numFmtId="164" fontId="11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2" xfId="0" applyNumberFormat="1" applyFont="1" applyFill="1" applyBorder="1" applyAlignment="1" applyProtection="1">
      <alignment horizontal="right" vertical="center" wrapText="1" indent="1"/>
    </xf>
    <xf numFmtId="164" fontId="11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2" xfId="0" applyNumberFormat="1" applyFont="1" applyFill="1" applyBorder="1" applyAlignment="1" applyProtection="1">
      <alignment horizontal="left" vertical="center" wrapText="1" indent="1"/>
    </xf>
    <xf numFmtId="164" fontId="16" fillId="0" borderId="39" xfId="0" applyNumberFormat="1" applyFont="1" applyFill="1" applyBorder="1" applyAlignment="1" applyProtection="1">
      <alignment horizontal="right" vertical="center" wrapText="1" indent="1"/>
    </xf>
    <xf numFmtId="164" fontId="0" fillId="0" borderId="37" xfId="0" applyNumberFormat="1" applyFill="1" applyBorder="1" applyAlignment="1" applyProtection="1">
      <alignment horizontal="left" vertical="center" wrapText="1" indent="1"/>
    </xf>
    <xf numFmtId="164" fontId="7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42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3" xfId="0" applyNumberFormat="1" applyFont="1" applyFill="1" applyBorder="1" applyAlignment="1" applyProtection="1">
      <alignment horizontal="left" vertical="center" wrapText="1" indent="1"/>
    </xf>
    <xf numFmtId="164" fontId="7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3" xfId="0" applyNumberFormat="1" applyFont="1" applyFill="1" applyBorder="1" applyAlignment="1" applyProtection="1">
      <alignment horizontal="left" vertical="center" wrapText="1" indent="1"/>
    </xf>
    <xf numFmtId="164" fontId="18" fillId="0" borderId="9" xfId="0" applyNumberFormat="1" applyFont="1" applyFill="1" applyBorder="1" applyAlignment="1" applyProtection="1">
      <alignment horizontal="right" vertical="center" wrapText="1" indent="1"/>
    </xf>
    <xf numFmtId="164" fontId="11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1" xfId="0" applyNumberFormat="1" applyFont="1" applyFill="1" applyBorder="1" applyAlignment="1" applyProtection="1">
      <alignment horizontal="left" vertical="center" wrapText="1" indent="2"/>
    </xf>
    <xf numFmtId="164" fontId="11" fillId="0" borderId="12" xfId="0" applyNumberFormat="1" applyFont="1" applyFill="1" applyBorder="1" applyAlignment="1" applyProtection="1">
      <alignment horizontal="left" vertical="center" wrapText="1" indent="2"/>
    </xf>
    <xf numFmtId="164" fontId="18" fillId="0" borderId="12" xfId="0" applyNumberFormat="1" applyFont="1" applyFill="1" applyBorder="1" applyAlignment="1" applyProtection="1">
      <alignment horizontal="left" vertical="center" wrapText="1" indent="1"/>
    </xf>
    <xf numFmtId="164" fontId="11" fillId="0" borderId="8" xfId="0" applyNumberFormat="1" applyFont="1" applyFill="1" applyBorder="1" applyAlignment="1" applyProtection="1">
      <alignment horizontal="left" vertical="center" wrapText="1" indent="1"/>
    </xf>
    <xf numFmtId="164" fontId="11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8" xfId="0" applyNumberFormat="1" applyFont="1" applyFill="1" applyBorder="1" applyAlignment="1" applyProtection="1">
      <alignment horizontal="left" vertical="center" wrapText="1" indent="2"/>
    </xf>
    <xf numFmtId="164" fontId="7" fillId="0" borderId="14" xfId="0" applyNumberFormat="1" applyFont="1" applyFill="1" applyBorder="1" applyAlignment="1" applyProtection="1">
      <alignment horizontal="left" vertical="center" wrapText="1" indent="2"/>
    </xf>
    <xf numFmtId="164" fontId="4" fillId="0" borderId="0" xfId="0" applyNumberFormat="1" applyFont="1" applyFill="1" applyAlignment="1" applyProtection="1">
      <alignment horizontal="right" wrapText="1"/>
    </xf>
    <xf numFmtId="164" fontId="6" fillId="0" borderId="17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164" fontId="6" fillId="0" borderId="43" xfId="0" applyNumberFormat="1" applyFont="1" applyFill="1" applyBorder="1" applyAlignment="1" applyProtection="1">
      <alignment horizontal="center" vertical="center" wrapText="1"/>
    </xf>
    <xf numFmtId="164" fontId="19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12" xfId="0" applyNumberFormat="1" applyFont="1" applyFill="1" applyBorder="1" applyAlignment="1" applyProtection="1">
      <alignment vertical="center" wrapText="1"/>
      <protection locked="0"/>
    </xf>
    <xf numFmtId="49" fontId="19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3" xfId="0" applyNumberFormat="1" applyFont="1" applyFill="1" applyBorder="1" applyAlignment="1" applyProtection="1">
      <alignment vertical="center" wrapText="1"/>
    </xf>
    <xf numFmtId="164" fontId="19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15" xfId="0" applyNumberFormat="1" applyFont="1" applyFill="1" applyBorder="1" applyAlignment="1" applyProtection="1">
      <alignment vertical="center" wrapText="1"/>
      <protection locked="0"/>
    </xf>
    <xf numFmtId="49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5" fillId="0" borderId="2" xfId="0" applyNumberFormat="1" applyFont="1" applyFill="1" applyBorder="1" applyAlignment="1" applyProtection="1">
      <alignment horizontal="left" vertical="center" wrapText="1"/>
    </xf>
    <xf numFmtId="164" fontId="5" fillId="0" borderId="3" xfId="0" applyNumberFormat="1" applyFont="1" applyFill="1" applyBorder="1" applyAlignment="1" applyProtection="1">
      <alignment vertical="center" wrapText="1"/>
    </xf>
    <xf numFmtId="164" fontId="5" fillId="2" borderId="3" xfId="0" applyNumberFormat="1" applyFont="1" applyFill="1" applyBorder="1" applyAlignment="1" applyProtection="1">
      <alignment vertical="center" wrapText="1"/>
    </xf>
    <xf numFmtId="164" fontId="5" fillId="0" borderId="4" xfId="0" applyNumberFormat="1" applyFont="1" applyFill="1" applyBorder="1" applyAlignment="1" applyProtection="1">
      <alignment vertical="center" wrapText="1"/>
    </xf>
    <xf numFmtId="0" fontId="1" fillId="0" borderId="0" xfId="2" applyFill="1" applyProtection="1"/>
    <xf numFmtId="0" fontId="1" fillId="0" borderId="0" xfId="2" applyFill="1" applyProtection="1">
      <protection locked="0"/>
    </xf>
    <xf numFmtId="0" fontId="4" fillId="0" borderId="0" xfId="0" applyFont="1" applyFill="1" applyAlignment="1">
      <alignment horizontal="right"/>
    </xf>
    <xf numFmtId="0" fontId="15" fillId="0" borderId="5" xfId="2" applyFont="1" applyFill="1" applyBorder="1" applyAlignment="1" applyProtection="1">
      <alignment horizontal="center" vertical="center" wrapText="1"/>
    </xf>
    <xf numFmtId="0" fontId="15" fillId="0" borderId="6" xfId="2" applyFont="1" applyFill="1" applyBorder="1" applyAlignment="1" applyProtection="1">
      <alignment horizontal="center" vertical="center"/>
    </xf>
    <xf numFmtId="0" fontId="15" fillId="0" borderId="7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left" vertical="center" indent="1"/>
    </xf>
    <xf numFmtId="0" fontId="7" fillId="0" borderId="23" xfId="2" applyFont="1" applyFill="1" applyBorder="1" applyAlignment="1" applyProtection="1">
      <alignment horizontal="left" vertical="center" indent="1"/>
    </xf>
    <xf numFmtId="0" fontId="7" fillId="0" borderId="29" xfId="2" applyFont="1" applyFill="1" applyBorder="1" applyAlignment="1" applyProtection="1">
      <alignment horizontal="left" vertical="center" wrapText="1" indent="1"/>
    </xf>
    <xf numFmtId="164" fontId="7" fillId="0" borderId="29" xfId="2" applyNumberFormat="1" applyFont="1" applyFill="1" applyBorder="1" applyAlignment="1" applyProtection="1">
      <alignment vertical="center"/>
      <protection locked="0"/>
    </xf>
    <xf numFmtId="164" fontId="7" fillId="0" borderId="38" xfId="2" applyNumberFormat="1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horizontal="left" vertical="center" indent="1"/>
    </xf>
    <xf numFmtId="0" fontId="7" fillId="0" borderId="12" xfId="2" applyFont="1" applyFill="1" applyBorder="1" applyAlignment="1" applyProtection="1">
      <alignment horizontal="left" vertical="center" wrapText="1" indent="1"/>
    </xf>
    <xf numFmtId="164" fontId="7" fillId="0" borderId="12" xfId="2" applyNumberFormat="1" applyFont="1" applyFill="1" applyBorder="1" applyAlignment="1" applyProtection="1">
      <alignment vertical="center"/>
      <protection locked="0"/>
    </xf>
    <xf numFmtId="164" fontId="7" fillId="0" borderId="13" xfId="2" applyNumberFormat="1" applyFont="1" applyFill="1" applyBorder="1" applyAlignment="1" applyProtection="1">
      <alignment vertical="center"/>
    </xf>
    <xf numFmtId="0" fontId="7" fillId="0" borderId="9" xfId="2" applyFont="1" applyFill="1" applyBorder="1" applyAlignment="1" applyProtection="1">
      <alignment horizontal="left" vertical="center" wrapText="1" indent="1"/>
    </xf>
    <xf numFmtId="164" fontId="7" fillId="0" borderId="9" xfId="2" applyNumberFormat="1" applyFont="1" applyFill="1" applyBorder="1" applyAlignment="1" applyProtection="1">
      <alignment vertical="center"/>
      <protection locked="0"/>
    </xf>
    <xf numFmtId="164" fontId="7" fillId="0" borderId="10" xfId="2" applyNumberFormat="1" applyFont="1" applyFill="1" applyBorder="1" applyAlignment="1" applyProtection="1">
      <alignment vertical="center"/>
    </xf>
    <xf numFmtId="0" fontId="7" fillId="0" borderId="12" xfId="2" applyFont="1" applyFill="1" applyBorder="1" applyAlignment="1" applyProtection="1">
      <alignment horizontal="left" vertical="center" indent="1"/>
    </xf>
    <xf numFmtId="0" fontId="5" fillId="0" borderId="3" xfId="2" applyFont="1" applyFill="1" applyBorder="1" applyAlignment="1" applyProtection="1">
      <alignment horizontal="left" vertical="center" indent="1"/>
    </xf>
    <xf numFmtId="164" fontId="6" fillId="0" borderId="3" xfId="2" applyNumberFormat="1" applyFont="1" applyFill="1" applyBorder="1" applyAlignment="1" applyProtection="1">
      <alignment vertical="center"/>
    </xf>
    <xf numFmtId="164" fontId="6" fillId="0" borderId="4" xfId="2" applyNumberFormat="1" applyFont="1" applyFill="1" applyBorder="1" applyAlignment="1" applyProtection="1">
      <alignment vertical="center"/>
    </xf>
    <xf numFmtId="0" fontId="7" fillId="0" borderId="8" xfId="2" applyFont="1" applyFill="1" applyBorder="1" applyAlignment="1" applyProtection="1">
      <alignment horizontal="left" vertical="center" indent="1"/>
    </xf>
    <xf numFmtId="0" fontId="7" fillId="0" borderId="9" xfId="2" applyFont="1" applyFill="1" applyBorder="1" applyAlignment="1" applyProtection="1">
      <alignment horizontal="left" vertical="center" indent="1"/>
    </xf>
    <xf numFmtId="0" fontId="6" fillId="0" borderId="2" xfId="2" applyFont="1" applyFill="1" applyBorder="1" applyAlignment="1" applyProtection="1">
      <alignment horizontal="left" vertical="center" indent="1"/>
    </xf>
    <xf numFmtId="0" fontId="5" fillId="0" borderId="3" xfId="2" applyFont="1" applyFill="1" applyBorder="1" applyAlignment="1" applyProtection="1">
      <alignment horizontal="left" indent="1"/>
    </xf>
    <xf numFmtId="164" fontId="6" fillId="0" borderId="3" xfId="2" applyNumberFormat="1" applyFont="1" applyFill="1" applyBorder="1" applyProtection="1"/>
    <xf numFmtId="164" fontId="6" fillId="0" borderId="4" xfId="2" applyNumberFormat="1" applyFont="1" applyFill="1" applyBorder="1" applyProtection="1"/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left" vertical="center" wrapText="1"/>
      <protection locked="0"/>
    </xf>
    <xf numFmtId="164" fontId="8" fillId="0" borderId="47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8" xfId="0" applyFont="1" applyFill="1" applyBorder="1" applyAlignment="1" applyProtection="1">
      <alignment horizontal="left" vertical="center" wrapText="1"/>
      <protection locked="0"/>
    </xf>
    <xf numFmtId="0" fontId="8" fillId="0" borderId="49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vertical="center" wrapText="1"/>
    </xf>
    <xf numFmtId="164" fontId="9" fillId="0" borderId="4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Alignment="1">
      <alignment horizontal="center" wrapText="1"/>
    </xf>
    <xf numFmtId="0" fontId="0" fillId="0" borderId="0" xfId="0" applyProtection="1"/>
    <xf numFmtId="0" fontId="16" fillId="0" borderId="5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right" vertical="center" indent="1"/>
    </xf>
    <xf numFmtId="0" fontId="11" fillId="0" borderId="20" xfId="0" applyFont="1" applyBorder="1" applyAlignment="1" applyProtection="1">
      <alignment horizontal="left" vertical="center" indent="1"/>
      <protection locked="0"/>
    </xf>
    <xf numFmtId="3" fontId="11" fillId="0" borderId="21" xfId="0" applyNumberFormat="1" applyFont="1" applyBorder="1" applyAlignment="1" applyProtection="1">
      <alignment horizontal="right" vertical="center" indent="1"/>
      <protection locked="0"/>
    </xf>
    <xf numFmtId="0" fontId="11" fillId="0" borderId="11" xfId="0" applyFont="1" applyBorder="1" applyAlignment="1" applyProtection="1">
      <alignment horizontal="right" vertical="center" indent="1"/>
    </xf>
    <xf numFmtId="0" fontId="11" fillId="0" borderId="12" xfId="0" applyFont="1" applyBorder="1" applyAlignment="1" applyProtection="1">
      <alignment horizontal="left" vertical="center" indent="1"/>
      <protection locked="0"/>
    </xf>
    <xf numFmtId="3" fontId="11" fillId="0" borderId="13" xfId="0" applyNumberFormat="1" applyFont="1" applyBorder="1" applyAlignment="1" applyProtection="1">
      <alignment horizontal="right" vertical="center" indent="1"/>
      <protection locked="0"/>
    </xf>
    <xf numFmtId="164" fontId="24" fillId="3" borderId="32" xfId="0" applyNumberFormat="1" applyFont="1" applyFill="1" applyBorder="1" applyAlignment="1" applyProtection="1">
      <alignment horizontal="left" vertical="center" wrapText="1" indent="2"/>
    </xf>
    <xf numFmtId="3" fontId="16" fillId="0" borderId="4" xfId="0" applyNumberFormat="1" applyFont="1" applyFill="1" applyBorder="1" applyAlignment="1" applyProtection="1">
      <alignment horizontal="right" vertical="center" indent="1"/>
    </xf>
    <xf numFmtId="0" fontId="1" fillId="0" borderId="0" xfId="1" applyFont="1" applyFill="1" applyAlignment="1">
      <alignment horizontal="right" vertical="center" indent="1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5" fillId="0" borderId="51" xfId="1" applyFont="1" applyFill="1" applyBorder="1" applyAlignment="1" applyProtection="1">
      <alignment horizontal="center" vertical="center" wrapText="1"/>
    </xf>
    <xf numFmtId="0" fontId="5" fillId="0" borderId="39" xfId="1" applyFont="1" applyFill="1" applyBorder="1" applyAlignment="1" applyProtection="1">
      <alignment horizontal="center" vertical="center" wrapText="1"/>
    </xf>
    <xf numFmtId="0" fontId="6" fillId="0" borderId="39" xfId="1" applyFont="1" applyFill="1" applyBorder="1" applyAlignment="1" applyProtection="1">
      <alignment horizontal="center" vertical="center" wrapText="1"/>
    </xf>
    <xf numFmtId="164" fontId="6" fillId="0" borderId="3" xfId="1" applyNumberFormat="1" applyFont="1" applyFill="1" applyBorder="1" applyAlignment="1" applyProtection="1">
      <alignment horizontal="right" vertical="center" wrapText="1" indent="1"/>
    </xf>
    <xf numFmtId="164" fontId="6" fillId="0" borderId="39" xfId="1" applyNumberFormat="1" applyFont="1" applyFill="1" applyBorder="1" applyAlignment="1" applyProtection="1">
      <alignment horizontal="right" vertical="center" wrapText="1" indent="1"/>
    </xf>
    <xf numFmtId="164" fontId="7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3" xfId="1" applyNumberFormat="1" applyFont="1" applyFill="1" applyBorder="1" applyAlignment="1" applyProtection="1">
      <alignment horizontal="right" vertical="center" wrapText="1" indent="1"/>
    </xf>
    <xf numFmtId="164" fontId="10" fillId="0" borderId="39" xfId="1" applyNumberFormat="1" applyFont="1" applyFill="1" applyBorder="1" applyAlignment="1" applyProtection="1">
      <alignment horizontal="right" vertical="center" wrapText="1" indent="1"/>
    </xf>
    <xf numFmtId="164" fontId="7" fillId="0" borderId="9" xfId="1" applyNumberFormat="1" applyFont="1" applyFill="1" applyBorder="1" applyAlignment="1" applyProtection="1">
      <alignment horizontal="right" vertical="center" wrapText="1" indent="1"/>
    </xf>
    <xf numFmtId="164" fontId="7" fillId="0" borderId="52" xfId="1" applyNumberFormat="1" applyFont="1" applyFill="1" applyBorder="1" applyAlignment="1" applyProtection="1">
      <alignment horizontal="right" vertical="center" wrapText="1" indent="1"/>
    </xf>
    <xf numFmtId="164" fontId="11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8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52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2" xfId="0" applyFont="1" applyBorder="1" applyAlignment="1" applyProtection="1">
      <alignment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vertical="center" wrapText="1"/>
    </xf>
    <xf numFmtId="0" fontId="8" fillId="0" borderId="11" xfId="0" applyFont="1" applyBorder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</xf>
    <xf numFmtId="164" fontId="6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39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3" xfId="0" applyFont="1" applyBorder="1" applyAlignment="1" applyProtection="1">
      <alignment vertical="center" wrapText="1"/>
    </xf>
    <xf numFmtId="0" fontId="9" fillId="0" borderId="17" xfId="0" applyFont="1" applyBorder="1" applyAlignment="1" applyProtection="1">
      <alignment vertical="center" wrapText="1"/>
    </xf>
    <xf numFmtId="0" fontId="9" fillId="0" borderId="18" xfId="0" applyFont="1" applyBorder="1" applyAlignment="1" applyProtection="1">
      <alignment vertical="center" wrapText="1"/>
    </xf>
    <xf numFmtId="0" fontId="2" fillId="0" borderId="53" xfId="1" applyFont="1" applyFill="1" applyBorder="1" applyAlignment="1" applyProtection="1">
      <alignment horizontal="center" vertical="center" wrapText="1"/>
    </xf>
    <xf numFmtId="0" fontId="2" fillId="0" borderId="53" xfId="1" applyFont="1" applyFill="1" applyBorder="1" applyAlignment="1" applyProtection="1">
      <alignment vertical="center" wrapText="1"/>
    </xf>
    <xf numFmtId="164" fontId="2" fillId="0" borderId="53" xfId="1" applyNumberFormat="1" applyFont="1" applyFill="1" applyBorder="1" applyAlignment="1" applyProtection="1">
      <alignment horizontal="right" vertical="center" wrapText="1" indent="1"/>
    </xf>
    <xf numFmtId="0" fontId="7" fillId="0" borderId="53" xfId="1" applyFont="1" applyFill="1" applyBorder="1" applyAlignment="1" applyProtection="1">
      <alignment horizontal="right" vertical="center" wrapText="1" indent="1"/>
      <protection locked="0"/>
    </xf>
    <xf numFmtId="164" fontId="11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54" xfId="1" applyNumberFormat="1" applyFont="1" applyFill="1" applyBorder="1" applyAlignment="1" applyProtection="1">
      <alignment horizontal="right" vertical="center" wrapText="1" indent="1"/>
    </xf>
    <xf numFmtId="164" fontId="6" fillId="0" borderId="6" xfId="1" applyNumberFormat="1" applyFont="1" applyFill="1" applyBorder="1" applyAlignment="1" applyProtection="1">
      <alignment horizontal="right" vertical="center" wrapText="1" indent="1"/>
    </xf>
    <xf numFmtId="164" fontId="6" fillId="0" borderId="55" xfId="1" applyNumberFormat="1" applyFont="1" applyFill="1" applyBorder="1" applyAlignment="1" applyProtection="1">
      <alignment horizontal="right" vertical="center" wrapText="1" indent="1"/>
    </xf>
    <xf numFmtId="164" fontId="7" fillId="0" borderId="56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7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36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8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9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0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44" xfId="1" applyNumberFormat="1" applyFont="1" applyFill="1" applyBorder="1" applyAlignment="1" applyProtection="1">
      <alignment horizontal="right" vertical="center" wrapText="1" indent="1"/>
    </xf>
    <xf numFmtId="164" fontId="7" fillId="0" borderId="61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3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44" xfId="1" applyNumberFormat="1" applyFont="1" applyFill="1" applyBorder="1" applyAlignment="1" applyProtection="1">
      <alignment horizontal="right" vertical="center" wrapText="1" indent="1"/>
    </xf>
    <xf numFmtId="164" fontId="9" fillId="0" borderId="44" xfId="0" applyNumberFormat="1" applyFont="1" applyBorder="1" applyAlignment="1" applyProtection="1">
      <alignment horizontal="right" vertical="center" wrapText="1" indent="1"/>
    </xf>
    <xf numFmtId="164" fontId="9" fillId="0" borderId="3" xfId="0" applyNumberFormat="1" applyFont="1" applyBorder="1" applyAlignment="1" applyProtection="1">
      <alignment horizontal="right" vertical="center" wrapText="1" indent="1"/>
    </xf>
    <xf numFmtId="164" fontId="9" fillId="0" borderId="39" xfId="0" applyNumberFormat="1" applyFont="1" applyBorder="1" applyAlignment="1" applyProtection="1">
      <alignment horizontal="right" vertical="center" wrapText="1" indent="1"/>
    </xf>
    <xf numFmtId="164" fontId="12" fillId="0" borderId="44" xfId="0" quotePrefix="1" applyNumberFormat="1" applyFont="1" applyBorder="1" applyAlignment="1" applyProtection="1">
      <alignment horizontal="right" vertical="center" wrapText="1" indent="1"/>
    </xf>
    <xf numFmtId="164" fontId="12" fillId="0" borderId="3" xfId="0" quotePrefix="1" applyNumberFormat="1" applyFont="1" applyBorder="1" applyAlignment="1" applyProtection="1">
      <alignment horizontal="right" vertical="center" wrapText="1" indent="1"/>
    </xf>
    <xf numFmtId="164" fontId="12" fillId="0" borderId="39" xfId="0" quotePrefix="1" applyNumberFormat="1" applyFont="1" applyBorder="1" applyAlignment="1" applyProtection="1">
      <alignment horizontal="right" vertical="center" wrapText="1" indent="1"/>
    </xf>
    <xf numFmtId="0" fontId="9" fillId="0" borderId="0" xfId="0" applyFont="1" applyBorder="1" applyAlignment="1" applyProtection="1">
      <alignment wrapText="1"/>
    </xf>
    <xf numFmtId="164" fontId="10" fillId="0" borderId="0" xfId="1" applyNumberFormat="1" applyFont="1" applyFill="1" applyBorder="1" applyAlignment="1" applyProtection="1">
      <alignment horizontal="right" vertical="center" wrapText="1" indent="1"/>
    </xf>
    <xf numFmtId="164" fontId="25" fillId="0" borderId="0" xfId="0" applyNumberFormat="1" applyFont="1" applyFill="1" applyAlignment="1" applyProtection="1">
      <alignment horizontal="left" vertical="center" wrapText="1"/>
    </xf>
    <xf numFmtId="0" fontId="26" fillId="0" borderId="0" xfId="0" applyFont="1" applyAlignment="1" applyProtection="1">
      <alignment horizontal="right" vertical="top"/>
      <protection locked="0"/>
    </xf>
    <xf numFmtId="0" fontId="5" fillId="0" borderId="64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quotePrefix="1" applyFont="1" applyFill="1" applyBorder="1" applyAlignment="1" applyProtection="1">
      <alignment horizontal="right" vertical="center" indent="1"/>
    </xf>
    <xf numFmtId="0" fontId="5" fillId="0" borderId="65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66" xfId="0" applyFont="1" applyFill="1" applyBorder="1" applyAlignment="1" applyProtection="1">
      <alignment horizontal="right" vertical="center" indent="1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/>
    </xf>
    <xf numFmtId="0" fontId="5" fillId="0" borderId="5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right" vertical="center" wrapText="1" inden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0" borderId="67" xfId="0" applyFont="1" applyFill="1" applyBorder="1" applyAlignment="1" applyProtection="1">
      <alignment horizontal="center" vertical="center" wrapText="1"/>
    </xf>
    <xf numFmtId="0" fontId="5" fillId="0" borderId="63" xfId="0" applyFont="1" applyFill="1" applyBorder="1" applyAlignment="1" applyProtection="1">
      <alignment horizontal="center" vertical="center" wrapText="1"/>
    </xf>
    <xf numFmtId="164" fontId="5" fillId="0" borderId="28" xfId="0" applyNumberFormat="1" applyFont="1" applyFill="1" applyBorder="1" applyAlignment="1" applyProtection="1">
      <alignment horizontal="right" vertical="center" wrapText="1" indent="1"/>
    </xf>
    <xf numFmtId="49" fontId="7" fillId="0" borderId="8" xfId="1" applyNumberFormat="1" applyFont="1" applyFill="1" applyBorder="1" applyAlignment="1" applyProtection="1">
      <alignment horizontal="center" vertical="center" wrapText="1"/>
    </xf>
    <xf numFmtId="49" fontId="7" fillId="0" borderId="11" xfId="1" applyNumberFormat="1" applyFont="1" applyFill="1" applyBorder="1" applyAlignment="1" applyProtection="1">
      <alignment horizontal="center" vertical="center" wrapText="1"/>
    </xf>
    <xf numFmtId="3" fontId="7" fillId="0" borderId="13" xfId="1" applyNumberFormat="1" applyFont="1" applyFill="1" applyBorder="1" applyAlignment="1" applyProtection="1">
      <alignment horizontal="right" vertical="center" wrapText="1" indent="1"/>
    </xf>
    <xf numFmtId="49" fontId="7" fillId="0" borderId="14" xfId="1" applyNumberFormat="1" applyFont="1" applyFill="1" applyBorder="1" applyAlignment="1" applyProtection="1">
      <alignment horizontal="center" vertical="center" wrapText="1"/>
    </xf>
    <xf numFmtId="164" fontId="7" fillId="2" borderId="16" xfId="1" applyNumberFormat="1" applyFont="1" applyFill="1" applyBorder="1" applyAlignment="1" applyProtection="1">
      <alignment horizontal="right" vertical="center" wrapText="1" indent="1"/>
    </xf>
    <xf numFmtId="0" fontId="9" fillId="0" borderId="2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11" xfId="0" applyFont="1" applyBorder="1" applyAlignment="1" applyProtection="1">
      <alignment horizontal="center" wrapText="1"/>
    </xf>
    <xf numFmtId="0" fontId="8" fillId="0" borderId="14" xfId="0" applyFont="1" applyBorder="1" applyAlignment="1" applyProtection="1">
      <alignment horizontal="center" wrapText="1"/>
    </xf>
    <xf numFmtId="0" fontId="9" fillId="0" borderId="17" xfId="0" applyFont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 indent="1"/>
    </xf>
    <xf numFmtId="164" fontId="6" fillId="0" borderId="0" xfId="0" applyNumberFormat="1" applyFont="1" applyFill="1" applyBorder="1" applyAlignment="1" applyProtection="1">
      <alignment horizontal="right" vertical="center" wrapText="1" indent="1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right" vertical="center" wrapText="1" indent="1"/>
    </xf>
    <xf numFmtId="0" fontId="6" fillId="0" borderId="50" xfId="0" applyFont="1" applyFill="1" applyBorder="1" applyAlignment="1" applyProtection="1">
      <alignment horizontal="center" vertical="center" wrapText="1"/>
    </xf>
    <xf numFmtId="0" fontId="5" fillId="0" borderId="45" xfId="0" applyFont="1" applyFill="1" applyBorder="1" applyAlignment="1" applyProtection="1">
      <alignment horizontal="center" vertical="center" wrapText="1"/>
    </xf>
    <xf numFmtId="164" fontId="6" fillId="0" borderId="39" xfId="0" applyNumberFormat="1" applyFont="1" applyFill="1" applyBorder="1" applyAlignment="1" applyProtection="1">
      <alignment horizontal="right" vertical="center" wrapText="1" indent="1"/>
    </xf>
    <xf numFmtId="49" fontId="7" fillId="0" borderId="19" xfId="1" applyNumberFormat="1" applyFont="1" applyFill="1" applyBorder="1" applyAlignment="1" applyProtection="1">
      <alignment horizontal="center" vertical="center" wrapText="1"/>
    </xf>
    <xf numFmtId="49" fontId="7" fillId="0" borderId="23" xfId="1" applyNumberFormat="1" applyFont="1" applyFill="1" applyBorder="1" applyAlignment="1" applyProtection="1">
      <alignment horizontal="center" vertical="center" wrapText="1"/>
    </xf>
    <xf numFmtId="49" fontId="7" fillId="0" borderId="24" xfId="1" applyNumberFormat="1" applyFont="1" applyFill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0" fontId="27" fillId="0" borderId="2" xfId="0" applyFont="1" applyFill="1" applyBorder="1" applyAlignment="1" applyProtection="1">
      <alignment horizontal="left" vertical="center"/>
    </xf>
    <xf numFmtId="0" fontId="27" fillId="0" borderId="51" xfId="0" applyFont="1" applyFill="1" applyBorder="1" applyAlignment="1" applyProtection="1">
      <alignment vertical="center" wrapText="1"/>
    </xf>
    <xf numFmtId="3" fontId="27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5" fillId="0" borderId="21" xfId="0" applyNumberFormat="1" applyFont="1" applyFill="1" applyBorder="1" applyAlignment="1" applyProtection="1">
      <alignment horizontal="right" vertical="center"/>
    </xf>
    <xf numFmtId="0" fontId="5" fillId="0" borderId="65" xfId="0" applyFont="1" applyFill="1" applyBorder="1" applyAlignment="1" applyProtection="1">
      <alignment horizontal="center" vertical="center" wrapText="1"/>
    </xf>
    <xf numFmtId="49" fontId="5" fillId="0" borderId="66" xfId="0" applyNumberFormat="1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horizontal="center" vertical="center" wrapText="1"/>
    </xf>
    <xf numFmtId="164" fontId="5" fillId="0" borderId="28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wrapText="1" indent="1"/>
    </xf>
    <xf numFmtId="49" fontId="11" fillId="0" borderId="19" xfId="0" applyNumberFormat="1" applyFont="1" applyFill="1" applyBorder="1" applyAlignment="1" applyProtection="1">
      <alignment horizontal="center" vertical="center" wrapText="1"/>
    </xf>
    <xf numFmtId="164" fontId="7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1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left" vertical="center" wrapText="1" indent="1"/>
    </xf>
    <xf numFmtId="0" fontId="11" fillId="0" borderId="12" xfId="1" applyFont="1" applyFill="1" applyBorder="1" applyAlignment="1" applyProtection="1">
      <alignment horizontal="left" vertical="center" wrapText="1" indent="1"/>
    </xf>
    <xf numFmtId="0" fontId="11" fillId="0" borderId="18" xfId="1" quotePrefix="1" applyFont="1" applyFill="1" applyBorder="1" applyAlignment="1" applyProtection="1">
      <alignment horizontal="left" vertical="center" wrapText="1" indent="1"/>
    </xf>
    <xf numFmtId="164" fontId="11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8" xfId="1" applyFont="1" applyFill="1" applyBorder="1" applyAlignment="1" applyProtection="1">
      <alignment horizontal="left" vertical="center" wrapText="1" indent="1"/>
    </xf>
    <xf numFmtId="164" fontId="10" fillId="0" borderId="39" xfId="0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39" xfId="0" applyNumberFormat="1" applyFont="1" applyFill="1" applyBorder="1" applyAlignment="1" applyProtection="1">
      <alignment horizontal="right" vertical="center" wrapText="1" indent="1"/>
    </xf>
    <xf numFmtId="0" fontId="9" fillId="0" borderId="2" xfId="0" applyFont="1" applyBorder="1" applyAlignment="1" applyProtection="1">
      <alignment horizontal="center" vertical="center" wrapText="1"/>
    </xf>
    <xf numFmtId="0" fontId="28" fillId="0" borderId="51" xfId="0" applyFont="1" applyBorder="1" applyAlignment="1" applyProtection="1">
      <alignment horizontal="left" wrapText="1" indent="1"/>
    </xf>
    <xf numFmtId="0" fontId="5" fillId="0" borderId="3" xfId="0" applyFont="1" applyFill="1" applyBorder="1" applyAlignment="1" applyProtection="1">
      <alignment horizontal="left" vertical="center" wrapText="1" indent="1"/>
    </xf>
    <xf numFmtId="164" fontId="6" fillId="0" borderId="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horizontal="right" vertical="center" wrapText="1" indent="1"/>
    </xf>
    <xf numFmtId="164" fontId="19" fillId="0" borderId="0" xfId="0" applyNumberFormat="1" applyFont="1" applyFill="1" applyAlignment="1" applyProtection="1">
      <alignment vertical="top" wrapText="1"/>
    </xf>
    <xf numFmtId="164" fontId="19" fillId="0" borderId="0" xfId="0" applyNumberFormat="1" applyFont="1" applyFill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left" wrapText="1" indent="1"/>
    </xf>
    <xf numFmtId="0" fontId="6" fillId="0" borderId="17" xfId="1" applyFont="1" applyFill="1" applyBorder="1" applyAlignment="1" applyProtection="1">
      <alignment horizontal="left" vertical="center" wrapText="1" indent="1"/>
    </xf>
    <xf numFmtId="0" fontId="10" fillId="0" borderId="18" xfId="1" applyFont="1" applyFill="1" applyBorder="1" applyAlignment="1" applyProtection="1">
      <alignment horizontal="left" vertical="center" wrapText="1" indent="1"/>
    </xf>
    <xf numFmtId="0" fontId="9" fillId="0" borderId="17" xfId="0" applyFont="1" applyBorder="1" applyAlignment="1" applyProtection="1">
      <alignment horizontal="left" vertical="center" wrapText="1"/>
    </xf>
    <xf numFmtId="164" fontId="3" fillId="0" borderId="1" xfId="1" applyNumberFormat="1" applyFont="1" applyFill="1" applyBorder="1" applyAlignment="1" applyProtection="1">
      <alignment horizontal="left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0" fontId="13" fillId="0" borderId="0" xfId="1" applyFont="1" applyFill="1" applyAlignment="1" applyProtection="1">
      <alignment horizontal="center"/>
    </xf>
    <xf numFmtId="164" fontId="14" fillId="0" borderId="0" xfId="0" applyNumberFormat="1" applyFont="1" applyFill="1" applyAlignment="1" applyProtection="1">
      <alignment horizontal="center" textRotation="180" wrapText="1"/>
    </xf>
    <xf numFmtId="164" fontId="15" fillId="0" borderId="30" xfId="0" applyNumberFormat="1" applyFont="1" applyFill="1" applyBorder="1" applyAlignment="1" applyProtection="1">
      <alignment horizontal="center" vertical="center" wrapText="1"/>
    </xf>
    <xf numFmtId="164" fontId="15" fillId="0" borderId="31" xfId="0" applyNumberFormat="1" applyFont="1" applyFill="1" applyBorder="1" applyAlignment="1" applyProtection="1">
      <alignment horizontal="center" vertical="center" wrapText="1"/>
    </xf>
    <xf numFmtId="164" fontId="15" fillId="0" borderId="40" xfId="0" applyNumberFormat="1" applyFont="1" applyFill="1" applyBorder="1" applyAlignment="1" applyProtection="1">
      <alignment horizontal="center" vertical="center" wrapText="1"/>
    </xf>
    <xf numFmtId="164" fontId="15" fillId="0" borderId="41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Alignment="1">
      <alignment horizontal="center" vertical="center" wrapText="1"/>
    </xf>
    <xf numFmtId="0" fontId="13" fillId="0" borderId="0" xfId="2" applyFont="1" applyFill="1" applyAlignment="1" applyProtection="1">
      <alignment horizontal="center" wrapText="1"/>
    </xf>
    <xf numFmtId="0" fontId="13" fillId="0" borderId="0" xfId="2" applyFont="1" applyFill="1" applyAlignment="1" applyProtection="1">
      <alignment horizontal="center"/>
    </xf>
    <xf numFmtId="0" fontId="20" fillId="0" borderId="44" xfId="2" applyFont="1" applyFill="1" applyBorder="1" applyAlignment="1" applyProtection="1">
      <alignment horizontal="left" vertical="center" indent="1"/>
    </xf>
    <xf numFmtId="0" fontId="20" fillId="0" borderId="45" xfId="2" applyFont="1" applyFill="1" applyBorder="1" applyAlignment="1" applyProtection="1">
      <alignment horizontal="left" vertical="center" indent="1"/>
    </xf>
    <xf numFmtId="0" fontId="20" fillId="0" borderId="39" xfId="2" applyFont="1" applyFill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right"/>
    </xf>
    <xf numFmtId="0" fontId="15" fillId="0" borderId="50" xfId="0" applyFont="1" applyBorder="1" applyAlignment="1" applyProtection="1">
      <alignment horizontal="left" vertical="center" indent="2"/>
    </xf>
    <xf numFmtId="0" fontId="15" fillId="0" borderId="51" xfId="0" applyFont="1" applyBorder="1" applyAlignment="1" applyProtection="1">
      <alignment horizontal="left" vertical="center" indent="2"/>
    </xf>
  </cellXfs>
  <cellStyles count="3">
    <cellStyle name="Normál" xfId="0" builtinId="0"/>
    <cellStyle name="Normál_KVRENMUNKA" xfId="1"/>
    <cellStyle name="Normál_SEGEDLETEK" xfId="2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71"/>
  <sheetViews>
    <sheetView tabSelected="1" topLeftCell="A91" workbookViewId="0">
      <selection activeCell="B107" sqref="B107"/>
    </sheetView>
  </sheetViews>
  <sheetFormatPr defaultRowHeight="15"/>
  <cols>
    <col min="2" max="2" width="60.140625" customWidth="1"/>
    <col min="3" max="3" width="18.140625" customWidth="1"/>
  </cols>
  <sheetData>
    <row r="2" spans="1:3">
      <c r="B2" t="s">
        <v>424</v>
      </c>
    </row>
    <row r="3" spans="1:3" ht="20.100000000000001" customHeight="1">
      <c r="A3" s="347" t="s">
        <v>0</v>
      </c>
      <c r="B3" s="347"/>
      <c r="C3" s="347"/>
    </row>
    <row r="4" spans="1:3" ht="20.100000000000001" customHeight="1" thickBot="1">
      <c r="A4" s="346"/>
      <c r="B4" s="346"/>
      <c r="C4" s="1" t="s">
        <v>1</v>
      </c>
    </row>
    <row r="5" spans="1:3" ht="24.95" customHeight="1" thickBot="1">
      <c r="A5" s="2" t="s">
        <v>2</v>
      </c>
      <c r="B5" s="3" t="s">
        <v>3</v>
      </c>
      <c r="C5" s="4" t="s">
        <v>244</v>
      </c>
    </row>
    <row r="6" spans="1:3" ht="15" customHeight="1" thickBot="1">
      <c r="A6" s="5">
        <v>1</v>
      </c>
      <c r="B6" s="6">
        <v>2</v>
      </c>
      <c r="C6" s="7">
        <v>3</v>
      </c>
    </row>
    <row r="7" spans="1:3" ht="15" customHeight="1" thickBot="1">
      <c r="A7" s="8" t="s">
        <v>5</v>
      </c>
      <c r="B7" s="9" t="s">
        <v>6</v>
      </c>
      <c r="C7" s="10">
        <f>+C8+C9+C10+C11+C12+C13</f>
        <v>79253</v>
      </c>
    </row>
    <row r="8" spans="1:3" ht="15" customHeight="1">
      <c r="A8" s="11" t="s">
        <v>7</v>
      </c>
      <c r="B8" s="12" t="s">
        <v>8</v>
      </c>
      <c r="C8" s="13">
        <v>45198</v>
      </c>
    </row>
    <row r="9" spans="1:3" ht="15" customHeight="1">
      <c r="A9" s="14" t="s">
        <v>9</v>
      </c>
      <c r="B9" s="15" t="s">
        <v>10</v>
      </c>
      <c r="C9" s="16">
        <v>22254</v>
      </c>
    </row>
    <row r="10" spans="1:3" ht="15" customHeight="1">
      <c r="A10" s="14" t="s">
        <v>11</v>
      </c>
      <c r="B10" s="15" t="s">
        <v>12</v>
      </c>
      <c r="C10" s="16">
        <v>10601</v>
      </c>
    </row>
    <row r="11" spans="1:3" ht="15" customHeight="1">
      <c r="A11" s="14" t="s">
        <v>13</v>
      </c>
      <c r="B11" s="15" t="s">
        <v>14</v>
      </c>
      <c r="C11" s="16">
        <v>1200</v>
      </c>
    </row>
    <row r="12" spans="1:3" ht="15" customHeight="1">
      <c r="A12" s="14" t="s">
        <v>15</v>
      </c>
      <c r="B12" s="15" t="s">
        <v>16</v>
      </c>
      <c r="C12" s="16"/>
    </row>
    <row r="13" spans="1:3" ht="15" customHeight="1" thickBot="1">
      <c r="A13" s="17" t="s">
        <v>17</v>
      </c>
      <c r="B13" s="18" t="s">
        <v>18</v>
      </c>
      <c r="C13" s="16"/>
    </row>
    <row r="14" spans="1:3" ht="15" customHeight="1" thickBot="1">
      <c r="A14" s="8" t="s">
        <v>19</v>
      </c>
      <c r="B14" s="19" t="s">
        <v>20</v>
      </c>
      <c r="C14" s="10">
        <f>+C15+C16+C17+C18+C19</f>
        <v>4976</v>
      </c>
    </row>
    <row r="15" spans="1:3" ht="15" customHeight="1">
      <c r="A15" s="11" t="s">
        <v>21</v>
      </c>
      <c r="B15" s="12" t="s">
        <v>22</v>
      </c>
      <c r="C15" s="13"/>
    </row>
    <row r="16" spans="1:3" ht="15" customHeight="1">
      <c r="A16" s="14" t="s">
        <v>23</v>
      </c>
      <c r="B16" s="15" t="s">
        <v>24</v>
      </c>
      <c r="C16" s="16"/>
    </row>
    <row r="17" spans="1:3" ht="15" customHeight="1">
      <c r="A17" s="14" t="s">
        <v>25</v>
      </c>
      <c r="B17" s="15" t="s">
        <v>26</v>
      </c>
      <c r="C17" s="16"/>
    </row>
    <row r="18" spans="1:3" ht="15" customHeight="1">
      <c r="A18" s="14" t="s">
        <v>27</v>
      </c>
      <c r="B18" s="15" t="s">
        <v>28</v>
      </c>
      <c r="C18" s="16"/>
    </row>
    <row r="19" spans="1:3" ht="15" customHeight="1">
      <c r="A19" s="14" t="s">
        <v>29</v>
      </c>
      <c r="B19" s="15" t="s">
        <v>30</v>
      </c>
      <c r="C19" s="16">
        <v>4976</v>
      </c>
    </row>
    <row r="20" spans="1:3" ht="15" customHeight="1" thickBot="1">
      <c r="A20" s="17" t="s">
        <v>31</v>
      </c>
      <c r="B20" s="18" t="s">
        <v>32</v>
      </c>
      <c r="C20" s="20"/>
    </row>
    <row r="21" spans="1:3" ht="12" customHeight="1" thickBot="1">
      <c r="A21" s="8" t="s">
        <v>33</v>
      </c>
      <c r="B21" s="9" t="s">
        <v>34</v>
      </c>
      <c r="C21" s="10">
        <f>+C22+C23+C24+C25+C26</f>
        <v>0</v>
      </c>
    </row>
    <row r="22" spans="1:3" ht="12" customHeight="1">
      <c r="A22" s="11" t="s">
        <v>35</v>
      </c>
      <c r="B22" s="12" t="s">
        <v>36</v>
      </c>
      <c r="C22" s="13"/>
    </row>
    <row r="23" spans="1:3" ht="12" customHeight="1">
      <c r="A23" s="14" t="s">
        <v>37</v>
      </c>
      <c r="B23" s="15" t="s">
        <v>38</v>
      </c>
      <c r="C23" s="16"/>
    </row>
    <row r="24" spans="1:3" ht="12" customHeight="1">
      <c r="A24" s="14" t="s">
        <v>39</v>
      </c>
      <c r="B24" s="15" t="s">
        <v>40</v>
      </c>
      <c r="C24" s="16"/>
    </row>
    <row r="25" spans="1:3" ht="12" customHeight="1">
      <c r="A25" s="14" t="s">
        <v>41</v>
      </c>
      <c r="B25" s="15" t="s">
        <v>42</v>
      </c>
      <c r="C25" s="16"/>
    </row>
    <row r="26" spans="1:3" ht="12" customHeight="1">
      <c r="A26" s="14" t="s">
        <v>43</v>
      </c>
      <c r="B26" s="15" t="s">
        <v>44</v>
      </c>
      <c r="C26" s="16"/>
    </row>
    <row r="27" spans="1:3" ht="12" customHeight="1" thickBot="1">
      <c r="A27" s="17" t="s">
        <v>45</v>
      </c>
      <c r="B27" s="18" t="s">
        <v>46</v>
      </c>
      <c r="C27" s="20"/>
    </row>
    <row r="28" spans="1:3" ht="15" customHeight="1" thickBot="1">
      <c r="A28" s="8" t="s">
        <v>47</v>
      </c>
      <c r="B28" s="9" t="s">
        <v>48</v>
      </c>
      <c r="C28" s="21">
        <f>+C29+C32+C33+C34</f>
        <v>9600</v>
      </c>
    </row>
    <row r="29" spans="1:3" ht="15" customHeight="1">
      <c r="A29" s="11" t="s">
        <v>49</v>
      </c>
      <c r="B29" s="12" t="s">
        <v>50</v>
      </c>
      <c r="C29" s="22">
        <f>+C30+C31</f>
        <v>8000</v>
      </c>
    </row>
    <row r="30" spans="1:3" ht="15" customHeight="1">
      <c r="A30" s="14" t="s">
        <v>51</v>
      </c>
      <c r="B30" s="15" t="s">
        <v>52</v>
      </c>
      <c r="C30" s="16">
        <v>500</v>
      </c>
    </row>
    <row r="31" spans="1:3" ht="15" customHeight="1">
      <c r="A31" s="14" t="s">
        <v>53</v>
      </c>
      <c r="B31" s="15" t="s">
        <v>54</v>
      </c>
      <c r="C31" s="16">
        <v>7500</v>
      </c>
    </row>
    <row r="32" spans="1:3" ht="15" customHeight="1">
      <c r="A32" s="14" t="s">
        <v>55</v>
      </c>
      <c r="B32" s="15" t="s">
        <v>56</v>
      </c>
      <c r="C32" s="16">
        <v>1500</v>
      </c>
    </row>
    <row r="33" spans="1:3" ht="15" customHeight="1">
      <c r="A33" s="14" t="s">
        <v>57</v>
      </c>
      <c r="B33" s="15" t="s">
        <v>58</v>
      </c>
      <c r="C33" s="16">
        <v>100</v>
      </c>
    </row>
    <row r="34" spans="1:3" ht="15" customHeight="1" thickBot="1">
      <c r="A34" s="17" t="s">
        <v>59</v>
      </c>
      <c r="B34" s="18" t="s">
        <v>60</v>
      </c>
      <c r="C34" s="20"/>
    </row>
    <row r="35" spans="1:3" ht="15" customHeight="1" thickBot="1">
      <c r="A35" s="8" t="s">
        <v>61</v>
      </c>
      <c r="B35" s="9" t="s">
        <v>62</v>
      </c>
      <c r="C35" s="10">
        <f>SUM(C36:C45)</f>
        <v>4650</v>
      </c>
    </row>
    <row r="36" spans="1:3" ht="15" customHeight="1">
      <c r="A36" s="11" t="s">
        <v>63</v>
      </c>
      <c r="B36" s="12" t="s">
        <v>64</v>
      </c>
      <c r="C36" s="13"/>
    </row>
    <row r="37" spans="1:3" ht="15" customHeight="1">
      <c r="A37" s="14" t="s">
        <v>65</v>
      </c>
      <c r="B37" s="15" t="s">
        <v>66</v>
      </c>
      <c r="C37" s="16">
        <v>900</v>
      </c>
    </row>
    <row r="38" spans="1:3" ht="15" customHeight="1">
      <c r="A38" s="14" t="s">
        <v>67</v>
      </c>
      <c r="B38" s="15" t="s">
        <v>68</v>
      </c>
      <c r="C38" s="16"/>
    </row>
    <row r="39" spans="1:3" ht="15" customHeight="1">
      <c r="A39" s="14" t="s">
        <v>69</v>
      </c>
      <c r="B39" s="15" t="s">
        <v>70</v>
      </c>
      <c r="C39" s="16"/>
    </row>
    <row r="40" spans="1:3" ht="15" customHeight="1">
      <c r="A40" s="14" t="s">
        <v>71</v>
      </c>
      <c r="B40" s="15" t="s">
        <v>72</v>
      </c>
      <c r="C40" s="16">
        <v>3700</v>
      </c>
    </row>
    <row r="41" spans="1:3" ht="15" customHeight="1">
      <c r="A41" s="14" t="s">
        <v>73</v>
      </c>
      <c r="B41" s="15" t="s">
        <v>74</v>
      </c>
      <c r="C41" s="16"/>
    </row>
    <row r="42" spans="1:3" ht="15" customHeight="1">
      <c r="A42" s="14" t="s">
        <v>75</v>
      </c>
      <c r="B42" s="15" t="s">
        <v>76</v>
      </c>
      <c r="C42" s="16"/>
    </row>
    <row r="43" spans="1:3" ht="15" customHeight="1">
      <c r="A43" s="14" t="s">
        <v>77</v>
      </c>
      <c r="B43" s="15" t="s">
        <v>78</v>
      </c>
      <c r="C43" s="16">
        <v>50</v>
      </c>
    </row>
    <row r="44" spans="1:3" ht="15" customHeight="1">
      <c r="A44" s="14" t="s">
        <v>79</v>
      </c>
      <c r="B44" s="15" t="s">
        <v>80</v>
      </c>
      <c r="C44" s="23"/>
    </row>
    <row r="45" spans="1:3" ht="15" customHeight="1" thickBot="1">
      <c r="A45" s="17" t="s">
        <v>81</v>
      </c>
      <c r="B45" s="18" t="s">
        <v>82</v>
      </c>
      <c r="C45" s="24"/>
    </row>
    <row r="46" spans="1:3" ht="15" customHeight="1" thickBot="1">
      <c r="A46" s="8" t="s">
        <v>83</v>
      </c>
      <c r="B46" s="9" t="s">
        <v>84</v>
      </c>
      <c r="C46" s="10">
        <f>SUM(C47:C51)</f>
        <v>0</v>
      </c>
    </row>
    <row r="47" spans="1:3" ht="15" customHeight="1">
      <c r="A47" s="11" t="s">
        <v>85</v>
      </c>
      <c r="B47" s="12" t="s">
        <v>86</v>
      </c>
      <c r="C47" s="25"/>
    </row>
    <row r="48" spans="1:3" ht="15" customHeight="1">
      <c r="A48" s="14" t="s">
        <v>87</v>
      </c>
      <c r="B48" s="15" t="s">
        <v>88</v>
      </c>
      <c r="C48" s="23"/>
    </row>
    <row r="49" spans="1:3" ht="15" customHeight="1">
      <c r="A49" s="14" t="s">
        <v>89</v>
      </c>
      <c r="B49" s="15" t="s">
        <v>90</v>
      </c>
      <c r="C49" s="23"/>
    </row>
    <row r="50" spans="1:3" ht="12" customHeight="1">
      <c r="A50" s="14" t="s">
        <v>91</v>
      </c>
      <c r="B50" s="15" t="s">
        <v>92</v>
      </c>
      <c r="C50" s="23"/>
    </row>
    <row r="51" spans="1:3" ht="12" customHeight="1" thickBot="1">
      <c r="A51" s="17" t="s">
        <v>93</v>
      </c>
      <c r="B51" s="18" t="s">
        <v>94</v>
      </c>
      <c r="C51" s="24"/>
    </row>
    <row r="52" spans="1:3" ht="12" customHeight="1" thickBot="1">
      <c r="A52" s="8" t="s">
        <v>95</v>
      </c>
      <c r="B52" s="9" t="s">
        <v>96</v>
      </c>
      <c r="C52" s="10">
        <f>SUM(C53:C55)</f>
        <v>0</v>
      </c>
    </row>
    <row r="53" spans="1:3" ht="12" customHeight="1">
      <c r="A53" s="11" t="s">
        <v>97</v>
      </c>
      <c r="B53" s="12" t="s">
        <v>98</v>
      </c>
      <c r="C53" s="13"/>
    </row>
    <row r="54" spans="1:3" ht="12" customHeight="1">
      <c r="A54" s="14" t="s">
        <v>99</v>
      </c>
      <c r="B54" s="15" t="s">
        <v>100</v>
      </c>
      <c r="C54" s="16"/>
    </row>
    <row r="55" spans="1:3" ht="12" customHeight="1">
      <c r="A55" s="14" t="s">
        <v>101</v>
      </c>
      <c r="B55" s="15" t="s">
        <v>102</v>
      </c>
      <c r="C55" s="16"/>
    </row>
    <row r="56" spans="1:3" ht="12" customHeight="1" thickBot="1">
      <c r="A56" s="17" t="s">
        <v>103</v>
      </c>
      <c r="B56" s="18" t="s">
        <v>104</v>
      </c>
      <c r="C56" s="20"/>
    </row>
    <row r="57" spans="1:3" ht="12" customHeight="1" thickBot="1">
      <c r="A57" s="8" t="s">
        <v>105</v>
      </c>
      <c r="B57" s="19" t="s">
        <v>106</v>
      </c>
      <c r="C57" s="10">
        <f>SUM(C58:C60)</f>
        <v>0</v>
      </c>
    </row>
    <row r="58" spans="1:3" ht="12" customHeight="1">
      <c r="A58" s="11" t="s">
        <v>107</v>
      </c>
      <c r="B58" s="12" t="s">
        <v>108</v>
      </c>
      <c r="C58" s="23"/>
    </row>
    <row r="59" spans="1:3" ht="12" customHeight="1">
      <c r="A59" s="14" t="s">
        <v>109</v>
      </c>
      <c r="B59" s="15" t="s">
        <v>110</v>
      </c>
      <c r="C59" s="23"/>
    </row>
    <row r="60" spans="1:3" ht="12" customHeight="1">
      <c r="A60" s="14" t="s">
        <v>111</v>
      </c>
      <c r="B60" s="15" t="s">
        <v>112</v>
      </c>
      <c r="C60" s="23"/>
    </row>
    <row r="61" spans="1:3" ht="12" customHeight="1" thickBot="1">
      <c r="A61" s="17" t="s">
        <v>113</v>
      </c>
      <c r="B61" s="18" t="s">
        <v>114</v>
      </c>
      <c r="C61" s="23"/>
    </row>
    <row r="62" spans="1:3" ht="15" customHeight="1" thickBot="1">
      <c r="A62" s="8" t="s">
        <v>115</v>
      </c>
      <c r="B62" s="9" t="s">
        <v>116</v>
      </c>
      <c r="C62" s="21">
        <f>+C7+C14+C21+C28+C35+C46+C52+C57</f>
        <v>98479</v>
      </c>
    </row>
    <row r="63" spans="1:3" ht="15" customHeight="1" thickBot="1">
      <c r="A63" s="26" t="s">
        <v>117</v>
      </c>
      <c r="B63" s="19" t="s">
        <v>118</v>
      </c>
      <c r="C63" s="10">
        <f>SUM(C64:C66)</f>
        <v>0</v>
      </c>
    </row>
    <row r="64" spans="1:3" ht="15" customHeight="1">
      <c r="A64" s="11" t="s">
        <v>119</v>
      </c>
      <c r="B64" s="12" t="s">
        <v>120</v>
      </c>
      <c r="C64" s="23"/>
    </row>
    <row r="65" spans="1:3" ht="15" customHeight="1">
      <c r="A65" s="14" t="s">
        <v>121</v>
      </c>
      <c r="B65" s="15" t="s">
        <v>122</v>
      </c>
      <c r="C65" s="23"/>
    </row>
    <row r="66" spans="1:3" ht="15" customHeight="1" thickBot="1">
      <c r="A66" s="17" t="s">
        <v>123</v>
      </c>
      <c r="B66" s="27" t="s">
        <v>124</v>
      </c>
      <c r="C66" s="23"/>
    </row>
    <row r="67" spans="1:3" ht="15" customHeight="1" thickBot="1">
      <c r="A67" s="26" t="s">
        <v>125</v>
      </c>
      <c r="B67" s="19" t="s">
        <v>126</v>
      </c>
      <c r="C67" s="10">
        <f>SUM(C68:C71)</f>
        <v>0</v>
      </c>
    </row>
    <row r="68" spans="1:3" ht="15" customHeight="1">
      <c r="A68" s="11" t="s">
        <v>127</v>
      </c>
      <c r="B68" s="12" t="s">
        <v>128</v>
      </c>
      <c r="C68" s="23"/>
    </row>
    <row r="69" spans="1:3" ht="15" customHeight="1">
      <c r="A69" s="14" t="s">
        <v>129</v>
      </c>
      <c r="B69" s="15" t="s">
        <v>130</v>
      </c>
      <c r="C69" s="23"/>
    </row>
    <row r="70" spans="1:3" ht="15" customHeight="1">
      <c r="A70" s="14" t="s">
        <v>131</v>
      </c>
      <c r="B70" s="15" t="s">
        <v>132</v>
      </c>
      <c r="C70" s="23"/>
    </row>
    <row r="71" spans="1:3" ht="15" customHeight="1" thickBot="1">
      <c r="A71" s="17" t="s">
        <v>133</v>
      </c>
      <c r="B71" s="18" t="s">
        <v>134</v>
      </c>
      <c r="C71" s="23"/>
    </row>
    <row r="72" spans="1:3" ht="15" customHeight="1" thickBot="1">
      <c r="A72" s="26" t="s">
        <v>135</v>
      </c>
      <c r="B72" s="19" t="s">
        <v>136</v>
      </c>
      <c r="C72" s="10">
        <f>SUM(C73:C74)</f>
        <v>15295</v>
      </c>
    </row>
    <row r="73" spans="1:3" ht="15" customHeight="1">
      <c r="A73" s="11" t="s">
        <v>137</v>
      </c>
      <c r="B73" s="12" t="s">
        <v>138</v>
      </c>
      <c r="C73" s="23">
        <v>15295</v>
      </c>
    </row>
    <row r="74" spans="1:3" ht="12" customHeight="1" thickBot="1">
      <c r="A74" s="17" t="s">
        <v>139</v>
      </c>
      <c r="B74" s="18" t="s">
        <v>140</v>
      </c>
      <c r="C74" s="23"/>
    </row>
    <row r="75" spans="1:3" ht="12" customHeight="1" thickBot="1">
      <c r="A75" s="26" t="s">
        <v>141</v>
      </c>
      <c r="B75" s="19" t="s">
        <v>142</v>
      </c>
      <c r="C75" s="10">
        <f>SUM(C76:C78)</f>
        <v>0</v>
      </c>
    </row>
    <row r="76" spans="1:3" ht="12" customHeight="1">
      <c r="A76" s="11" t="s">
        <v>143</v>
      </c>
      <c r="B76" s="12" t="s">
        <v>144</v>
      </c>
      <c r="C76" s="23"/>
    </row>
    <row r="77" spans="1:3" ht="12" customHeight="1">
      <c r="A77" s="14" t="s">
        <v>145</v>
      </c>
      <c r="B77" s="15" t="s">
        <v>146</v>
      </c>
      <c r="C77" s="23"/>
    </row>
    <row r="78" spans="1:3" ht="12" customHeight="1" thickBot="1">
      <c r="A78" s="17" t="s">
        <v>147</v>
      </c>
      <c r="B78" s="18" t="s">
        <v>148</v>
      </c>
      <c r="C78" s="23"/>
    </row>
    <row r="79" spans="1:3" ht="12" customHeight="1" thickBot="1">
      <c r="A79" s="26" t="s">
        <v>149</v>
      </c>
      <c r="B79" s="19" t="s">
        <v>150</v>
      </c>
      <c r="C79" s="10">
        <f>SUM(C80:C83)</f>
        <v>0</v>
      </c>
    </row>
    <row r="80" spans="1:3" ht="12" customHeight="1">
      <c r="A80" s="28" t="s">
        <v>151</v>
      </c>
      <c r="B80" s="12" t="s">
        <v>152</v>
      </c>
      <c r="C80" s="23"/>
    </row>
    <row r="81" spans="1:3" ht="12" customHeight="1">
      <c r="A81" s="29" t="s">
        <v>153</v>
      </c>
      <c r="B81" s="15" t="s">
        <v>154</v>
      </c>
      <c r="C81" s="23"/>
    </row>
    <row r="82" spans="1:3" ht="12" customHeight="1">
      <c r="A82" s="29" t="s">
        <v>155</v>
      </c>
      <c r="B82" s="15" t="s">
        <v>156</v>
      </c>
      <c r="C82" s="23"/>
    </row>
    <row r="83" spans="1:3" ht="12" customHeight="1" thickBot="1">
      <c r="A83" s="30" t="s">
        <v>157</v>
      </c>
      <c r="B83" s="18" t="s">
        <v>158</v>
      </c>
      <c r="C83" s="23"/>
    </row>
    <row r="84" spans="1:3" ht="12" customHeight="1" thickBot="1">
      <c r="A84" s="26" t="s">
        <v>159</v>
      </c>
      <c r="B84" s="19" t="s">
        <v>160</v>
      </c>
      <c r="C84" s="31"/>
    </row>
    <row r="85" spans="1:3" ht="15" customHeight="1" thickBot="1">
      <c r="A85" s="26" t="s">
        <v>161</v>
      </c>
      <c r="B85" s="32" t="s">
        <v>162</v>
      </c>
      <c r="C85" s="21">
        <f>+C63+C67+C72+C75+C79+C84</f>
        <v>15295</v>
      </c>
    </row>
    <row r="86" spans="1:3" ht="15" customHeight="1" thickBot="1">
      <c r="A86" s="33" t="s">
        <v>163</v>
      </c>
      <c r="B86" s="34" t="s">
        <v>164</v>
      </c>
      <c r="C86" s="21">
        <f>+C62+C85</f>
        <v>113774</v>
      </c>
    </row>
    <row r="87" spans="1:3" ht="15" customHeight="1">
      <c r="A87" s="264"/>
      <c r="B87" s="264"/>
      <c r="C87" s="265"/>
    </row>
    <row r="88" spans="1:3" ht="15" customHeight="1">
      <c r="A88" s="264"/>
      <c r="B88" s="264"/>
      <c r="C88" s="265"/>
    </row>
    <row r="89" spans="1:3" ht="15" customHeight="1">
      <c r="A89" s="264"/>
      <c r="B89" s="264"/>
      <c r="C89" s="265"/>
    </row>
    <row r="90" spans="1:3" ht="15" customHeight="1">
      <c r="A90" s="264"/>
      <c r="B90" s="264"/>
      <c r="C90" s="265"/>
    </row>
    <row r="91" spans="1:3" ht="15" customHeight="1">
      <c r="A91" s="264"/>
      <c r="B91" s="264"/>
      <c r="C91" s="265"/>
    </row>
    <row r="92" spans="1:3" ht="15" customHeight="1">
      <c r="A92" s="264"/>
      <c r="B92" s="264"/>
      <c r="C92" s="265"/>
    </row>
    <row r="93" spans="1:3" ht="15" customHeight="1">
      <c r="A93" s="264"/>
      <c r="B93" s="264"/>
      <c r="C93" s="265"/>
    </row>
    <row r="94" spans="1:3" ht="15" customHeight="1">
      <c r="A94" s="264"/>
      <c r="B94" s="264"/>
      <c r="C94" s="265"/>
    </row>
    <row r="95" spans="1:3" ht="15" customHeight="1">
      <c r="A95" s="264"/>
      <c r="B95" s="264"/>
      <c r="C95" s="265"/>
    </row>
    <row r="96" spans="1:3" ht="15" customHeight="1">
      <c r="A96" s="264"/>
      <c r="B96" s="264"/>
      <c r="C96" s="265"/>
    </row>
    <row r="97" spans="1:3" ht="15" customHeight="1">
      <c r="A97" s="264"/>
      <c r="B97" s="264"/>
      <c r="C97" s="265"/>
    </row>
    <row r="98" spans="1:3" ht="15" customHeight="1">
      <c r="A98" s="264"/>
      <c r="B98" s="264"/>
      <c r="C98" s="265"/>
    </row>
    <row r="99" spans="1:3" ht="15" customHeight="1">
      <c r="A99" s="264"/>
      <c r="B99" s="264"/>
      <c r="C99" s="265"/>
    </row>
    <row r="100" spans="1:3" ht="15" customHeight="1">
      <c r="A100" s="264"/>
      <c r="B100" s="264"/>
      <c r="C100" s="265"/>
    </row>
    <row r="101" spans="1:3" ht="15" customHeight="1">
      <c r="A101" s="264"/>
      <c r="B101" s="264"/>
      <c r="C101" s="265"/>
    </row>
    <row r="102" spans="1:3" ht="15" customHeight="1">
      <c r="A102" s="264"/>
      <c r="B102" s="264"/>
      <c r="C102" s="265"/>
    </row>
    <row r="103" spans="1:3" ht="15" customHeight="1">
      <c r="A103" s="264"/>
      <c r="B103" s="264"/>
      <c r="C103" s="265"/>
    </row>
    <row r="104" spans="1:3" ht="15" customHeight="1">
      <c r="A104" s="264"/>
      <c r="B104" s="264"/>
      <c r="C104" s="265"/>
    </row>
    <row r="105" spans="1:3" ht="15" customHeight="1">
      <c r="A105" s="264"/>
      <c r="B105" s="264"/>
      <c r="C105" s="265"/>
    </row>
    <row r="106" spans="1:3" ht="15" customHeight="1">
      <c r="A106" s="264"/>
      <c r="B106" s="264"/>
      <c r="C106" s="265"/>
    </row>
    <row r="107" spans="1:3" ht="20.100000000000001" customHeight="1">
      <c r="A107" s="35"/>
      <c r="B107" t="s">
        <v>424</v>
      </c>
      <c r="C107" s="36"/>
    </row>
    <row r="108" spans="1:3" ht="20.100000000000001" customHeight="1">
      <c r="A108" s="347" t="s">
        <v>165</v>
      </c>
      <c r="B108" s="347"/>
      <c r="C108" s="347"/>
    </row>
    <row r="109" spans="1:3" ht="20.100000000000001" customHeight="1" thickBot="1">
      <c r="A109" s="348"/>
      <c r="B109" s="348"/>
      <c r="C109" s="37" t="s">
        <v>1</v>
      </c>
    </row>
    <row r="110" spans="1:3" ht="20.100000000000001" customHeight="1" thickBot="1">
      <c r="A110" s="2" t="s">
        <v>2</v>
      </c>
      <c r="B110" s="3" t="s">
        <v>166</v>
      </c>
      <c r="C110" s="4" t="s">
        <v>4</v>
      </c>
    </row>
    <row r="111" spans="1:3" ht="15" customHeight="1" thickBot="1">
      <c r="A111" s="38">
        <v>1</v>
      </c>
      <c r="B111" s="39">
        <v>2</v>
      </c>
      <c r="C111" s="40">
        <v>3</v>
      </c>
    </row>
    <row r="112" spans="1:3" ht="15" customHeight="1" thickBot="1">
      <c r="A112" s="41" t="s">
        <v>5</v>
      </c>
      <c r="B112" s="42" t="s">
        <v>167</v>
      </c>
      <c r="C112" s="43">
        <f>SUM(C113:C117)</f>
        <v>110812</v>
      </c>
    </row>
    <row r="113" spans="1:3" ht="15" customHeight="1">
      <c r="A113" s="44" t="s">
        <v>7</v>
      </c>
      <c r="B113" s="45" t="s">
        <v>168</v>
      </c>
      <c r="C113" s="46">
        <v>34080</v>
      </c>
    </row>
    <row r="114" spans="1:3" ht="15" customHeight="1">
      <c r="A114" s="14" t="s">
        <v>9</v>
      </c>
      <c r="B114" s="47" t="s">
        <v>169</v>
      </c>
      <c r="C114" s="16">
        <v>9205</v>
      </c>
    </row>
    <row r="115" spans="1:3" ht="15" customHeight="1">
      <c r="A115" s="14" t="s">
        <v>11</v>
      </c>
      <c r="B115" s="47" t="s">
        <v>170</v>
      </c>
      <c r="C115" s="20">
        <v>34491</v>
      </c>
    </row>
    <row r="116" spans="1:3" ht="15" customHeight="1">
      <c r="A116" s="14" t="s">
        <v>13</v>
      </c>
      <c r="B116" s="48" t="s">
        <v>171</v>
      </c>
      <c r="C116" s="20">
        <v>3050</v>
      </c>
    </row>
    <row r="117" spans="1:3" ht="15" customHeight="1">
      <c r="A117" s="14" t="s">
        <v>172</v>
      </c>
      <c r="B117" s="49" t="s">
        <v>173</v>
      </c>
      <c r="C117" s="20">
        <v>29986</v>
      </c>
    </row>
    <row r="118" spans="1:3" ht="15" customHeight="1">
      <c r="A118" s="14" t="s">
        <v>17</v>
      </c>
      <c r="B118" s="47" t="s">
        <v>174</v>
      </c>
      <c r="C118" s="20">
        <v>2363</v>
      </c>
    </row>
    <row r="119" spans="1:3" ht="15" customHeight="1">
      <c r="A119" s="14" t="s">
        <v>175</v>
      </c>
      <c r="B119" s="50" t="s">
        <v>176</v>
      </c>
      <c r="C119" s="20"/>
    </row>
    <row r="120" spans="1:3" ht="15" customHeight="1">
      <c r="A120" s="14" t="s">
        <v>177</v>
      </c>
      <c r="B120" s="51" t="s">
        <v>178</v>
      </c>
      <c r="C120" s="20"/>
    </row>
    <row r="121" spans="1:3" ht="15" customHeight="1">
      <c r="A121" s="14" t="s">
        <v>179</v>
      </c>
      <c r="B121" s="51" t="s">
        <v>180</v>
      </c>
      <c r="C121" s="20"/>
    </row>
    <row r="122" spans="1:3" ht="15" customHeight="1">
      <c r="A122" s="14" t="s">
        <v>181</v>
      </c>
      <c r="B122" s="50" t="s">
        <v>182</v>
      </c>
      <c r="C122" s="20"/>
    </row>
    <row r="123" spans="1:3" ht="15" customHeight="1">
      <c r="A123" s="14" t="s">
        <v>183</v>
      </c>
      <c r="B123" s="50" t="s">
        <v>184</v>
      </c>
      <c r="C123" s="20"/>
    </row>
    <row r="124" spans="1:3" ht="15" customHeight="1">
      <c r="A124" s="14" t="s">
        <v>185</v>
      </c>
      <c r="B124" s="51" t="s">
        <v>186</v>
      </c>
      <c r="C124" s="20"/>
    </row>
    <row r="125" spans="1:3" ht="15" customHeight="1">
      <c r="A125" s="52" t="s">
        <v>187</v>
      </c>
      <c r="B125" s="53" t="s">
        <v>188</v>
      </c>
      <c r="C125" s="20"/>
    </row>
    <row r="126" spans="1:3" ht="15" customHeight="1">
      <c r="A126" s="14" t="s">
        <v>189</v>
      </c>
      <c r="B126" s="53" t="s">
        <v>190</v>
      </c>
      <c r="C126" s="20"/>
    </row>
    <row r="127" spans="1:3" ht="15" customHeight="1" thickBot="1">
      <c r="A127" s="54" t="s">
        <v>191</v>
      </c>
      <c r="B127" s="55" t="s">
        <v>192</v>
      </c>
      <c r="C127" s="56">
        <v>600</v>
      </c>
    </row>
    <row r="128" spans="1:3" ht="15" customHeight="1" thickBot="1">
      <c r="A128" s="8" t="s">
        <v>19</v>
      </c>
      <c r="B128" s="57" t="s">
        <v>193</v>
      </c>
      <c r="C128" s="10">
        <f>+C129+C131+C133</f>
        <v>1237</v>
      </c>
    </row>
    <row r="129" spans="1:3" ht="15" customHeight="1">
      <c r="A129" s="11" t="s">
        <v>21</v>
      </c>
      <c r="B129" s="47" t="s">
        <v>194</v>
      </c>
      <c r="C129" s="13"/>
    </row>
    <row r="130" spans="1:3" ht="15" customHeight="1">
      <c r="A130" s="11" t="s">
        <v>23</v>
      </c>
      <c r="B130" s="58" t="s">
        <v>195</v>
      </c>
      <c r="C130" s="13"/>
    </row>
    <row r="131" spans="1:3" ht="15" customHeight="1">
      <c r="A131" s="11" t="s">
        <v>25</v>
      </c>
      <c r="B131" s="58" t="s">
        <v>196</v>
      </c>
      <c r="C131" s="16">
        <v>1237</v>
      </c>
    </row>
    <row r="132" spans="1:3" ht="12" customHeight="1">
      <c r="A132" s="11" t="s">
        <v>27</v>
      </c>
      <c r="B132" s="58" t="s">
        <v>197</v>
      </c>
      <c r="C132" s="59"/>
    </row>
    <row r="133" spans="1:3" ht="12" customHeight="1">
      <c r="A133" s="11" t="s">
        <v>29</v>
      </c>
      <c r="B133" s="60" t="s">
        <v>198</v>
      </c>
      <c r="C133" s="59"/>
    </row>
    <row r="134" spans="1:3" ht="12" customHeight="1">
      <c r="A134" s="11" t="s">
        <v>31</v>
      </c>
      <c r="B134" s="61" t="s">
        <v>199</v>
      </c>
      <c r="C134" s="59"/>
    </row>
    <row r="135" spans="1:3" ht="12" customHeight="1">
      <c r="A135" s="11" t="s">
        <v>200</v>
      </c>
      <c r="B135" s="62" t="s">
        <v>201</v>
      </c>
      <c r="C135" s="59"/>
    </row>
    <row r="136" spans="1:3" ht="12" customHeight="1">
      <c r="A136" s="11" t="s">
        <v>202</v>
      </c>
      <c r="B136" s="51" t="s">
        <v>180</v>
      </c>
      <c r="C136" s="59"/>
    </row>
    <row r="137" spans="1:3" ht="12" customHeight="1">
      <c r="A137" s="11" t="s">
        <v>203</v>
      </c>
      <c r="B137" s="51" t="s">
        <v>204</v>
      </c>
      <c r="C137" s="59"/>
    </row>
    <row r="138" spans="1:3" ht="12" customHeight="1">
      <c r="A138" s="11" t="s">
        <v>205</v>
      </c>
      <c r="B138" s="51" t="s">
        <v>206</v>
      </c>
      <c r="C138" s="59"/>
    </row>
    <row r="139" spans="1:3" ht="12" customHeight="1">
      <c r="A139" s="11" t="s">
        <v>207</v>
      </c>
      <c r="B139" s="51" t="s">
        <v>186</v>
      </c>
      <c r="C139" s="59"/>
    </row>
    <row r="140" spans="1:3" ht="12" customHeight="1">
      <c r="A140" s="11" t="s">
        <v>208</v>
      </c>
      <c r="B140" s="51" t="s">
        <v>209</v>
      </c>
      <c r="C140" s="59"/>
    </row>
    <row r="141" spans="1:3" ht="12" customHeight="1" thickBot="1">
      <c r="A141" s="52" t="s">
        <v>210</v>
      </c>
      <c r="B141" s="51" t="s">
        <v>211</v>
      </c>
      <c r="C141" s="63"/>
    </row>
    <row r="142" spans="1:3" ht="15" customHeight="1" thickBot="1">
      <c r="A142" s="8" t="s">
        <v>33</v>
      </c>
      <c r="B142" s="64" t="s">
        <v>212</v>
      </c>
      <c r="C142" s="10">
        <f>+C143+C144</f>
        <v>1725</v>
      </c>
    </row>
    <row r="143" spans="1:3" ht="15" customHeight="1">
      <c r="A143" s="11" t="s">
        <v>35</v>
      </c>
      <c r="B143" s="65" t="s">
        <v>213</v>
      </c>
      <c r="C143" s="13">
        <v>1725</v>
      </c>
    </row>
    <row r="144" spans="1:3" ht="15" customHeight="1" thickBot="1">
      <c r="A144" s="17" t="s">
        <v>37</v>
      </c>
      <c r="B144" s="58" t="s">
        <v>214</v>
      </c>
      <c r="C144" s="20"/>
    </row>
    <row r="145" spans="1:3" ht="15" customHeight="1" thickBot="1">
      <c r="A145" s="8" t="s">
        <v>215</v>
      </c>
      <c r="B145" s="64" t="s">
        <v>216</v>
      </c>
      <c r="C145" s="10">
        <f>+C112+C128+C142</f>
        <v>113774</v>
      </c>
    </row>
    <row r="146" spans="1:3" ht="15" customHeight="1" thickBot="1">
      <c r="A146" s="8" t="s">
        <v>61</v>
      </c>
      <c r="B146" s="64" t="s">
        <v>217</v>
      </c>
      <c r="C146" s="10">
        <f>+C147+C148+C149</f>
        <v>0</v>
      </c>
    </row>
    <row r="147" spans="1:3" ht="12" customHeight="1">
      <c r="A147" s="11" t="s">
        <v>63</v>
      </c>
      <c r="B147" s="65" t="s">
        <v>218</v>
      </c>
      <c r="C147" s="59"/>
    </row>
    <row r="148" spans="1:3" ht="12" customHeight="1">
      <c r="A148" s="11" t="s">
        <v>65</v>
      </c>
      <c r="B148" s="65" t="s">
        <v>219</v>
      </c>
      <c r="C148" s="59"/>
    </row>
    <row r="149" spans="1:3" ht="12" customHeight="1" thickBot="1">
      <c r="A149" s="52" t="s">
        <v>67</v>
      </c>
      <c r="B149" s="66" t="s">
        <v>220</v>
      </c>
      <c r="C149" s="59"/>
    </row>
    <row r="150" spans="1:3" ht="12" customHeight="1" thickBot="1">
      <c r="A150" s="8" t="s">
        <v>83</v>
      </c>
      <c r="B150" s="64" t="s">
        <v>221</v>
      </c>
      <c r="C150" s="10">
        <f>+C151+C152+C153+C154</f>
        <v>0</v>
      </c>
    </row>
    <row r="151" spans="1:3" ht="12" customHeight="1">
      <c r="A151" s="11" t="s">
        <v>85</v>
      </c>
      <c r="B151" s="65" t="s">
        <v>222</v>
      </c>
      <c r="C151" s="59"/>
    </row>
    <row r="152" spans="1:3" ht="12" customHeight="1">
      <c r="A152" s="11" t="s">
        <v>87</v>
      </c>
      <c r="B152" s="65" t="s">
        <v>223</v>
      </c>
      <c r="C152" s="59"/>
    </row>
    <row r="153" spans="1:3" ht="12" customHeight="1">
      <c r="A153" s="11" t="s">
        <v>89</v>
      </c>
      <c r="B153" s="65" t="s">
        <v>224</v>
      </c>
      <c r="C153" s="59"/>
    </row>
    <row r="154" spans="1:3" ht="12" customHeight="1" thickBot="1">
      <c r="A154" s="52" t="s">
        <v>91</v>
      </c>
      <c r="B154" s="66" t="s">
        <v>225</v>
      </c>
      <c r="C154" s="59"/>
    </row>
    <row r="155" spans="1:3" ht="12" customHeight="1" thickBot="1">
      <c r="A155" s="8" t="s">
        <v>226</v>
      </c>
      <c r="B155" s="64" t="s">
        <v>227</v>
      </c>
      <c r="C155" s="21">
        <f>+C156+C157+C158+C159</f>
        <v>0</v>
      </c>
    </row>
    <row r="156" spans="1:3" ht="12" customHeight="1">
      <c r="A156" s="11" t="s">
        <v>97</v>
      </c>
      <c r="B156" s="65" t="s">
        <v>228</v>
      </c>
      <c r="C156" s="59"/>
    </row>
    <row r="157" spans="1:3" ht="12" customHeight="1">
      <c r="A157" s="11" t="s">
        <v>99</v>
      </c>
      <c r="B157" s="65" t="s">
        <v>229</v>
      </c>
      <c r="C157" s="59"/>
    </row>
    <row r="158" spans="1:3" ht="12" customHeight="1">
      <c r="A158" s="11" t="s">
        <v>101</v>
      </c>
      <c r="B158" s="65" t="s">
        <v>230</v>
      </c>
      <c r="C158" s="59"/>
    </row>
    <row r="159" spans="1:3" ht="12" customHeight="1" thickBot="1">
      <c r="A159" s="52" t="s">
        <v>103</v>
      </c>
      <c r="B159" s="66" t="s">
        <v>231</v>
      </c>
      <c r="C159" s="59"/>
    </row>
    <row r="160" spans="1:3" ht="12" customHeight="1" thickBot="1">
      <c r="A160" s="8" t="s">
        <v>105</v>
      </c>
      <c r="B160" s="64" t="s">
        <v>232</v>
      </c>
      <c r="C160" s="67">
        <f>+C161+C162+C163+C164</f>
        <v>0</v>
      </c>
    </row>
    <row r="161" spans="1:3" ht="12" customHeight="1">
      <c r="A161" s="11" t="s">
        <v>107</v>
      </c>
      <c r="B161" s="65" t="s">
        <v>233</v>
      </c>
      <c r="C161" s="59"/>
    </row>
    <row r="162" spans="1:3" ht="12" customHeight="1">
      <c r="A162" s="11" t="s">
        <v>109</v>
      </c>
      <c r="B162" s="65" t="s">
        <v>234</v>
      </c>
      <c r="C162" s="59"/>
    </row>
    <row r="163" spans="1:3" ht="12" customHeight="1">
      <c r="A163" s="11" t="s">
        <v>111</v>
      </c>
      <c r="B163" s="65" t="s">
        <v>235</v>
      </c>
      <c r="C163" s="59"/>
    </row>
    <row r="164" spans="1:3" ht="12" customHeight="1" thickBot="1">
      <c r="A164" s="11" t="s">
        <v>113</v>
      </c>
      <c r="B164" s="65" t="s">
        <v>236</v>
      </c>
      <c r="C164" s="59"/>
    </row>
    <row r="165" spans="1:3" ht="12" customHeight="1" thickBot="1">
      <c r="A165" s="8" t="s">
        <v>115</v>
      </c>
      <c r="B165" s="64" t="s">
        <v>237</v>
      </c>
      <c r="C165" s="68"/>
    </row>
    <row r="166" spans="1:3" ht="15" customHeight="1" thickBot="1">
      <c r="A166" s="69" t="s">
        <v>238</v>
      </c>
      <c r="B166" s="70" t="s">
        <v>239</v>
      </c>
      <c r="C166" s="68">
        <f>+C145+C165</f>
        <v>113774</v>
      </c>
    </row>
    <row r="167" spans="1:3" ht="20.100000000000001" customHeight="1">
      <c r="A167" s="71"/>
      <c r="B167" s="71"/>
      <c r="C167" s="72"/>
    </row>
    <row r="168" spans="1:3" ht="20.100000000000001" customHeight="1">
      <c r="A168" s="349" t="s">
        <v>240</v>
      </c>
      <c r="B168" s="349"/>
      <c r="C168" s="349"/>
    </row>
    <row r="169" spans="1:3" ht="20.100000000000001" customHeight="1" thickBot="1">
      <c r="A169" s="346" t="s">
        <v>241</v>
      </c>
      <c r="B169" s="346"/>
      <c r="C169" s="1" t="s">
        <v>1</v>
      </c>
    </row>
    <row r="170" spans="1:3" ht="20.100000000000001" customHeight="1" thickBot="1">
      <c r="A170" s="8">
        <v>1</v>
      </c>
      <c r="B170" s="57" t="s">
        <v>242</v>
      </c>
      <c r="C170" s="10">
        <f>+C62-C145</f>
        <v>-15295</v>
      </c>
    </row>
    <row r="171" spans="1:3" ht="20.100000000000001" customHeight="1" thickBot="1">
      <c r="A171" s="8" t="s">
        <v>19</v>
      </c>
      <c r="B171" s="57" t="s">
        <v>243</v>
      </c>
      <c r="C171" s="10">
        <f>+C85-C165</f>
        <v>15295</v>
      </c>
    </row>
  </sheetData>
  <mergeCells count="6">
    <mergeCell ref="A169:B169"/>
    <mergeCell ref="A3:C3"/>
    <mergeCell ref="A4:B4"/>
    <mergeCell ref="A108:C108"/>
    <mergeCell ref="A109:B109"/>
    <mergeCell ref="A168:C16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63"/>
  <sheetViews>
    <sheetView topLeftCell="A97" workbookViewId="0">
      <selection activeCell="G48" sqref="G48"/>
    </sheetView>
  </sheetViews>
  <sheetFormatPr defaultRowHeight="15"/>
  <cols>
    <col min="1" max="1" width="16.28515625" customWidth="1"/>
    <col min="2" max="2" width="60.85546875" customWidth="1"/>
    <col min="3" max="3" width="14.42578125" customWidth="1"/>
  </cols>
  <sheetData>
    <row r="1" spans="1:3">
      <c r="A1" s="340"/>
      <c r="B1" s="267" t="s">
        <v>433</v>
      </c>
    </row>
    <row r="2" spans="1:3" ht="15.75" thickBot="1"/>
    <row r="3" spans="1:3" ht="24.95" customHeight="1">
      <c r="A3" s="268" t="s">
        <v>390</v>
      </c>
      <c r="B3" s="269" t="s">
        <v>416</v>
      </c>
      <c r="C3" s="313"/>
    </row>
    <row r="4" spans="1:3" ht="20.100000000000001" customHeight="1" thickBot="1">
      <c r="A4" s="314"/>
      <c r="B4" s="272" t="s">
        <v>381</v>
      </c>
      <c r="C4" s="315"/>
    </row>
    <row r="5" spans="1:3" ht="20.100000000000001" customHeight="1" thickBot="1">
      <c r="A5" s="274"/>
      <c r="B5" s="274"/>
      <c r="C5" s="275" t="s">
        <v>340</v>
      </c>
    </row>
    <row r="6" spans="1:3" ht="20.100000000000001" customHeight="1" thickBot="1">
      <c r="A6" s="276" t="s">
        <v>382</v>
      </c>
      <c r="B6" s="277" t="s">
        <v>383</v>
      </c>
      <c r="C6" s="316" t="s">
        <v>384</v>
      </c>
    </row>
    <row r="7" spans="1:3" ht="20.100000000000001" customHeight="1" thickBot="1">
      <c r="A7" s="279">
        <v>1</v>
      </c>
      <c r="B7" s="280">
        <v>2</v>
      </c>
      <c r="C7" s="281">
        <v>3</v>
      </c>
    </row>
    <row r="8" spans="1:3" ht="20.100000000000001" customHeight="1" thickBot="1">
      <c r="A8" s="282"/>
      <c r="B8" s="283" t="s">
        <v>247</v>
      </c>
      <c r="C8" s="317"/>
    </row>
    <row r="9" spans="1:3" ht="15" customHeight="1" thickBot="1">
      <c r="A9" s="279" t="s">
        <v>5</v>
      </c>
      <c r="B9" s="318" t="s">
        <v>391</v>
      </c>
      <c r="C9" s="106"/>
    </row>
    <row r="10" spans="1:3" ht="15" customHeight="1">
      <c r="A10" s="319" t="s">
        <v>7</v>
      </c>
      <c r="B10" s="45" t="s">
        <v>64</v>
      </c>
      <c r="C10" s="320"/>
    </row>
    <row r="11" spans="1:3" ht="15" customHeight="1">
      <c r="A11" s="321" t="s">
        <v>9</v>
      </c>
      <c r="B11" s="47" t="s">
        <v>66</v>
      </c>
      <c r="C11" s="95"/>
    </row>
    <row r="12" spans="1:3" ht="15" customHeight="1">
      <c r="A12" s="321" t="s">
        <v>11</v>
      </c>
      <c r="B12" s="47" t="s">
        <v>68</v>
      </c>
      <c r="C12" s="95"/>
    </row>
    <row r="13" spans="1:3" ht="15" customHeight="1">
      <c r="A13" s="321" t="s">
        <v>13</v>
      </c>
      <c r="B13" s="47" t="s">
        <v>70</v>
      </c>
      <c r="C13" s="95"/>
    </row>
    <row r="14" spans="1:3" ht="15" customHeight="1">
      <c r="A14" s="321" t="s">
        <v>15</v>
      </c>
      <c r="B14" s="47" t="s">
        <v>72</v>
      </c>
      <c r="C14" s="95"/>
    </row>
    <row r="15" spans="1:3" ht="15" customHeight="1">
      <c r="A15" s="321" t="s">
        <v>17</v>
      </c>
      <c r="B15" s="47" t="s">
        <v>392</v>
      </c>
      <c r="C15" s="95"/>
    </row>
    <row r="16" spans="1:3" ht="15" customHeight="1">
      <c r="A16" s="321" t="s">
        <v>175</v>
      </c>
      <c r="B16" s="66" t="s">
        <v>393</v>
      </c>
      <c r="C16" s="95"/>
    </row>
    <row r="17" spans="1:3" ht="15" customHeight="1">
      <c r="A17" s="321" t="s">
        <v>177</v>
      </c>
      <c r="B17" s="47" t="s">
        <v>78</v>
      </c>
      <c r="C17" s="123"/>
    </row>
    <row r="18" spans="1:3" ht="15" customHeight="1">
      <c r="A18" s="321" t="s">
        <v>179</v>
      </c>
      <c r="B18" s="47" t="s">
        <v>80</v>
      </c>
      <c r="C18" s="95"/>
    </row>
    <row r="19" spans="1:3" ht="15" customHeight="1" thickBot="1">
      <c r="A19" s="321" t="s">
        <v>181</v>
      </c>
      <c r="B19" s="66" t="s">
        <v>82</v>
      </c>
      <c r="C19" s="102"/>
    </row>
    <row r="20" spans="1:3" ht="15" customHeight="1" thickBot="1">
      <c r="A20" s="279" t="s">
        <v>19</v>
      </c>
      <c r="B20" s="318" t="s">
        <v>394</v>
      </c>
      <c r="C20" s="106">
        <f>SUM(C21:C23)</f>
        <v>0</v>
      </c>
    </row>
    <row r="21" spans="1:3" ht="15" customHeight="1">
      <c r="A21" s="321" t="s">
        <v>21</v>
      </c>
      <c r="B21" s="65" t="s">
        <v>22</v>
      </c>
      <c r="C21" s="95"/>
    </row>
    <row r="22" spans="1:3" ht="15" customHeight="1">
      <c r="A22" s="321" t="s">
        <v>23</v>
      </c>
      <c r="B22" s="47" t="s">
        <v>395</v>
      </c>
      <c r="C22" s="95"/>
    </row>
    <row r="23" spans="1:3" ht="15" customHeight="1">
      <c r="A23" s="321" t="s">
        <v>25</v>
      </c>
      <c r="B23" s="47" t="s">
        <v>396</v>
      </c>
      <c r="C23" s="95"/>
    </row>
    <row r="24" spans="1:3" ht="15" customHeight="1" thickBot="1">
      <c r="A24" s="321" t="s">
        <v>27</v>
      </c>
      <c r="B24" s="47" t="s">
        <v>397</v>
      </c>
      <c r="C24" s="95"/>
    </row>
    <row r="25" spans="1:3" ht="15" customHeight="1" thickBot="1">
      <c r="A25" s="322" t="s">
        <v>33</v>
      </c>
      <c r="B25" s="64" t="s">
        <v>255</v>
      </c>
      <c r="C25" s="323"/>
    </row>
    <row r="26" spans="1:3" ht="15" customHeight="1" thickBot="1">
      <c r="A26" s="322" t="s">
        <v>215</v>
      </c>
      <c r="B26" s="64" t="s">
        <v>398</v>
      </c>
      <c r="C26" s="106">
        <f>+C27+C28</f>
        <v>0</v>
      </c>
    </row>
    <row r="27" spans="1:3" ht="15" customHeight="1">
      <c r="A27" s="324" t="s">
        <v>49</v>
      </c>
      <c r="B27" s="325" t="s">
        <v>395</v>
      </c>
      <c r="C27" s="126"/>
    </row>
    <row r="28" spans="1:3" ht="15" customHeight="1">
      <c r="A28" s="324" t="s">
        <v>55</v>
      </c>
      <c r="B28" s="326" t="s">
        <v>399</v>
      </c>
      <c r="C28" s="111"/>
    </row>
    <row r="29" spans="1:3" ht="15" customHeight="1" thickBot="1">
      <c r="A29" s="321" t="s">
        <v>57</v>
      </c>
      <c r="B29" s="327" t="s">
        <v>400</v>
      </c>
      <c r="C29" s="328"/>
    </row>
    <row r="30" spans="1:3" ht="15" customHeight="1" thickBot="1">
      <c r="A30" s="322" t="s">
        <v>61</v>
      </c>
      <c r="B30" s="64" t="s">
        <v>401</v>
      </c>
      <c r="C30" s="106">
        <f>+C31+C32+C33</f>
        <v>0</v>
      </c>
    </row>
    <row r="31" spans="1:3" ht="15" customHeight="1">
      <c r="A31" s="324" t="s">
        <v>63</v>
      </c>
      <c r="B31" s="325" t="s">
        <v>86</v>
      </c>
      <c r="C31" s="126"/>
    </row>
    <row r="32" spans="1:3" ht="15" customHeight="1">
      <c r="A32" s="324" t="s">
        <v>65</v>
      </c>
      <c r="B32" s="326" t="s">
        <v>88</v>
      </c>
      <c r="C32" s="111"/>
    </row>
    <row r="33" spans="1:3" ht="15" customHeight="1" thickBot="1">
      <c r="A33" s="321" t="s">
        <v>67</v>
      </c>
      <c r="B33" s="329" t="s">
        <v>90</v>
      </c>
      <c r="C33" s="328"/>
    </row>
    <row r="34" spans="1:3" ht="15" customHeight="1" thickBot="1">
      <c r="A34" s="322" t="s">
        <v>83</v>
      </c>
      <c r="B34" s="64" t="s">
        <v>256</v>
      </c>
      <c r="C34" s="323"/>
    </row>
    <row r="35" spans="1:3" ht="15" customHeight="1" thickBot="1">
      <c r="A35" s="322" t="s">
        <v>226</v>
      </c>
      <c r="B35" s="64" t="s">
        <v>358</v>
      </c>
      <c r="C35" s="330"/>
    </row>
    <row r="36" spans="1:3" ht="15" customHeight="1" thickBot="1">
      <c r="A36" s="279" t="s">
        <v>105</v>
      </c>
      <c r="B36" s="64" t="s">
        <v>402</v>
      </c>
      <c r="C36" s="331">
        <f>+C9+C20+C25+C26+C30+C34+C35</f>
        <v>0</v>
      </c>
    </row>
    <row r="37" spans="1:3" ht="20.100000000000001" customHeight="1" thickBot="1">
      <c r="A37" s="332" t="s">
        <v>115</v>
      </c>
      <c r="B37" s="64" t="s">
        <v>403</v>
      </c>
      <c r="C37" s="331">
        <f>+C38+C39+C40</f>
        <v>37251</v>
      </c>
    </row>
    <row r="38" spans="1:3" ht="20.100000000000001" customHeight="1">
      <c r="A38" s="324" t="s">
        <v>404</v>
      </c>
      <c r="B38" s="325" t="s">
        <v>311</v>
      </c>
      <c r="C38" s="126">
        <v>932</v>
      </c>
    </row>
    <row r="39" spans="1:3" ht="20.100000000000001" customHeight="1">
      <c r="A39" s="324" t="s">
        <v>405</v>
      </c>
      <c r="B39" s="326" t="s">
        <v>406</v>
      </c>
      <c r="C39" s="111"/>
    </row>
    <row r="40" spans="1:3" ht="20.100000000000001" customHeight="1" thickBot="1">
      <c r="A40" s="321" t="s">
        <v>407</v>
      </c>
      <c r="B40" s="329" t="s">
        <v>408</v>
      </c>
      <c r="C40" s="328">
        <v>36319</v>
      </c>
    </row>
    <row r="41" spans="1:3" ht="20.100000000000001" customHeight="1" thickBot="1">
      <c r="A41" s="332" t="s">
        <v>238</v>
      </c>
      <c r="B41" s="333" t="s">
        <v>409</v>
      </c>
      <c r="C41" s="302">
        <f>+C36+C37</f>
        <v>37251</v>
      </c>
    </row>
    <row r="42" spans="1:3" ht="20.100000000000001" customHeight="1">
      <c r="A42" s="341"/>
      <c r="B42" s="342"/>
      <c r="C42" s="297"/>
    </row>
    <row r="43" spans="1:3" ht="20.100000000000001" customHeight="1">
      <c r="A43" s="341"/>
      <c r="B43" s="342"/>
      <c r="C43" s="297"/>
    </row>
    <row r="44" spans="1:3" ht="20.100000000000001" customHeight="1">
      <c r="A44" s="341"/>
      <c r="B44" s="342"/>
      <c r="C44" s="297"/>
    </row>
    <row r="45" spans="1:3" ht="20.100000000000001" customHeight="1">
      <c r="A45" s="341"/>
      <c r="B45" s="342"/>
      <c r="C45" s="297"/>
    </row>
    <row r="46" spans="1:3" ht="20.100000000000001" customHeight="1">
      <c r="A46" s="295"/>
      <c r="B46" s="296"/>
      <c r="C46" s="297"/>
    </row>
    <row r="47" spans="1:3" ht="20.100000000000001" customHeight="1" thickBot="1">
      <c r="B47" s="267" t="s">
        <v>433</v>
      </c>
      <c r="C47" s="299"/>
    </row>
    <row r="48" spans="1:3" ht="20.100000000000001" customHeight="1" thickBot="1">
      <c r="A48" s="300"/>
      <c r="B48" s="301" t="s">
        <v>248</v>
      </c>
      <c r="C48" s="302"/>
    </row>
    <row r="49" spans="1:3" ht="20.100000000000001" customHeight="1" thickBot="1">
      <c r="A49" s="322" t="s">
        <v>5</v>
      </c>
      <c r="B49" s="64" t="s">
        <v>410</v>
      </c>
      <c r="C49" s="106">
        <f>SUM(C50:C54)</f>
        <v>37251</v>
      </c>
    </row>
    <row r="50" spans="1:3" ht="20.100000000000001" customHeight="1">
      <c r="A50" s="321" t="s">
        <v>7</v>
      </c>
      <c r="B50" s="65" t="s">
        <v>168</v>
      </c>
      <c r="C50" s="126">
        <v>24500</v>
      </c>
    </row>
    <row r="51" spans="1:3" ht="20.100000000000001" customHeight="1">
      <c r="A51" s="321" t="s">
        <v>9</v>
      </c>
      <c r="B51" s="47" t="s">
        <v>169</v>
      </c>
      <c r="C51" s="114">
        <v>6670</v>
      </c>
    </row>
    <row r="52" spans="1:3" ht="20.100000000000001" customHeight="1">
      <c r="A52" s="321" t="s">
        <v>11</v>
      </c>
      <c r="B52" s="47" t="s">
        <v>170</v>
      </c>
      <c r="C52" s="114">
        <v>6081</v>
      </c>
    </row>
    <row r="53" spans="1:3" ht="20.100000000000001" customHeight="1">
      <c r="A53" s="321" t="s">
        <v>13</v>
      </c>
      <c r="B53" s="47" t="s">
        <v>171</v>
      </c>
      <c r="C53" s="114"/>
    </row>
    <row r="54" spans="1:3" ht="20.100000000000001" customHeight="1" thickBot="1">
      <c r="A54" s="321" t="s">
        <v>15</v>
      </c>
      <c r="B54" s="47" t="s">
        <v>173</v>
      </c>
      <c r="C54" s="114"/>
    </row>
    <row r="55" spans="1:3" ht="20.100000000000001" customHeight="1" thickBot="1">
      <c r="A55" s="322" t="s">
        <v>19</v>
      </c>
      <c r="B55" s="64" t="s">
        <v>411</v>
      </c>
      <c r="C55" s="106">
        <f>SUM(C56:C58)</f>
        <v>0</v>
      </c>
    </row>
    <row r="56" spans="1:3" ht="20.100000000000001" customHeight="1">
      <c r="A56" s="321" t="s">
        <v>21</v>
      </c>
      <c r="B56" s="65" t="s">
        <v>194</v>
      </c>
      <c r="C56" s="126"/>
    </row>
    <row r="57" spans="1:3" ht="20.100000000000001" customHeight="1">
      <c r="A57" s="321" t="s">
        <v>23</v>
      </c>
      <c r="B57" s="47" t="s">
        <v>196</v>
      </c>
      <c r="C57" s="114"/>
    </row>
    <row r="58" spans="1:3" ht="20.100000000000001" customHeight="1">
      <c r="A58" s="321" t="s">
        <v>25</v>
      </c>
      <c r="B58" s="47" t="s">
        <v>412</v>
      </c>
      <c r="C58" s="114"/>
    </row>
    <row r="59" spans="1:3" ht="20.100000000000001" customHeight="1" thickBot="1">
      <c r="A59" s="321" t="s">
        <v>27</v>
      </c>
      <c r="B59" s="47" t="s">
        <v>413</v>
      </c>
      <c r="C59" s="114"/>
    </row>
    <row r="60" spans="1:3" ht="20.100000000000001" customHeight="1" thickBot="1">
      <c r="A60" s="322" t="s">
        <v>33</v>
      </c>
      <c r="B60" s="334" t="s">
        <v>414</v>
      </c>
      <c r="C60" s="335">
        <f>+C49+C55</f>
        <v>37251</v>
      </c>
    </row>
    <row r="61" spans="1:3" ht="20.100000000000001" customHeight="1" thickBot="1">
      <c r="A61" s="336"/>
      <c r="B61" s="337"/>
      <c r="C61" s="338"/>
    </row>
    <row r="62" spans="1:3" ht="20.100000000000001" customHeight="1" thickBot="1">
      <c r="A62" s="310" t="s">
        <v>388</v>
      </c>
      <c r="B62" s="311"/>
      <c r="C62" s="312">
        <v>9</v>
      </c>
    </row>
    <row r="63" spans="1:3" ht="20.100000000000001" customHeight="1" thickBot="1">
      <c r="A63" s="310" t="s">
        <v>389</v>
      </c>
      <c r="B63" s="311"/>
      <c r="C63" s="312">
        <v>0</v>
      </c>
    </row>
  </sheetData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D2" sqref="D2"/>
    </sheetView>
  </sheetViews>
  <sheetFormatPr defaultRowHeight="15"/>
  <cols>
    <col min="2" max="2" width="47" customWidth="1"/>
    <col min="3" max="3" width="16.85546875" customWidth="1"/>
    <col min="4" max="4" width="47.5703125" customWidth="1"/>
    <col min="5" max="5" width="16.28515625" customWidth="1"/>
  </cols>
  <sheetData>
    <row r="1" spans="1:6">
      <c r="B1" t="s">
        <v>425</v>
      </c>
    </row>
    <row r="2" spans="1:6" ht="30" customHeight="1">
      <c r="A2" s="73"/>
      <c r="B2" s="74" t="s">
        <v>245</v>
      </c>
      <c r="C2" s="75"/>
      <c r="D2" s="75"/>
      <c r="E2" s="75"/>
      <c r="F2" s="350"/>
    </row>
    <row r="3" spans="1:6" ht="20.100000000000001" customHeight="1" thickBot="1">
      <c r="A3" s="73"/>
      <c r="B3" s="76"/>
      <c r="C3" s="73"/>
      <c r="D3" s="73"/>
      <c r="E3" s="77" t="s">
        <v>246</v>
      </c>
      <c r="F3" s="350"/>
    </row>
    <row r="4" spans="1:6" ht="20.100000000000001" customHeight="1" thickBot="1">
      <c r="A4" s="351" t="s">
        <v>2</v>
      </c>
      <c r="B4" s="78" t="s">
        <v>247</v>
      </c>
      <c r="C4" s="79"/>
      <c r="D4" s="78" t="s">
        <v>248</v>
      </c>
      <c r="E4" s="80"/>
      <c r="F4" s="350"/>
    </row>
    <row r="5" spans="1:6" ht="20.100000000000001" customHeight="1" thickBot="1">
      <c r="A5" s="352"/>
      <c r="B5" s="81" t="s">
        <v>249</v>
      </c>
      <c r="C5" s="82" t="s">
        <v>244</v>
      </c>
      <c r="D5" s="81" t="s">
        <v>249</v>
      </c>
      <c r="E5" s="83" t="s">
        <v>244</v>
      </c>
      <c r="F5" s="350"/>
    </row>
    <row r="6" spans="1:6" ht="20.100000000000001" customHeight="1" thickBot="1">
      <c r="A6" s="84">
        <v>1</v>
      </c>
      <c r="B6" s="85">
        <v>2</v>
      </c>
      <c r="C6" s="86" t="s">
        <v>33</v>
      </c>
      <c r="D6" s="85" t="s">
        <v>215</v>
      </c>
      <c r="E6" s="87" t="s">
        <v>61</v>
      </c>
      <c r="F6" s="350"/>
    </row>
    <row r="7" spans="1:6" ht="15" customHeight="1">
      <c r="A7" s="88" t="s">
        <v>5</v>
      </c>
      <c r="B7" s="89" t="s">
        <v>250</v>
      </c>
      <c r="C7" s="90">
        <v>79253</v>
      </c>
      <c r="D7" s="89" t="s">
        <v>251</v>
      </c>
      <c r="E7" s="91">
        <v>9580</v>
      </c>
      <c r="F7" s="350"/>
    </row>
    <row r="8" spans="1:6" ht="15" customHeight="1">
      <c r="A8" s="92" t="s">
        <v>19</v>
      </c>
      <c r="B8" s="93" t="s">
        <v>252</v>
      </c>
      <c r="C8" s="94">
        <v>4976</v>
      </c>
      <c r="D8" s="93" t="s">
        <v>169</v>
      </c>
      <c r="E8" s="95">
        <v>2535</v>
      </c>
      <c r="F8" s="350"/>
    </row>
    <row r="9" spans="1:6" ht="15" customHeight="1">
      <c r="A9" s="92" t="s">
        <v>33</v>
      </c>
      <c r="B9" s="93" t="s">
        <v>253</v>
      </c>
      <c r="C9" s="94"/>
      <c r="D9" s="93" t="s">
        <v>254</v>
      </c>
      <c r="E9" s="95">
        <v>28410</v>
      </c>
      <c r="F9" s="350"/>
    </row>
    <row r="10" spans="1:6" ht="15" customHeight="1">
      <c r="A10" s="92" t="s">
        <v>215</v>
      </c>
      <c r="B10" s="93" t="s">
        <v>255</v>
      </c>
      <c r="C10" s="94">
        <v>9600</v>
      </c>
      <c r="D10" s="93" t="s">
        <v>171</v>
      </c>
      <c r="E10" s="95">
        <v>3050</v>
      </c>
      <c r="F10" s="350"/>
    </row>
    <row r="11" spans="1:6" ht="15" customHeight="1">
      <c r="A11" s="92" t="s">
        <v>61</v>
      </c>
      <c r="B11" s="96" t="s">
        <v>256</v>
      </c>
      <c r="C11" s="94"/>
      <c r="D11" s="93" t="s">
        <v>173</v>
      </c>
      <c r="E11" s="95">
        <v>29986</v>
      </c>
      <c r="F11" s="350"/>
    </row>
    <row r="12" spans="1:6" ht="15" customHeight="1">
      <c r="A12" s="92" t="s">
        <v>83</v>
      </c>
      <c r="B12" s="93" t="s">
        <v>257</v>
      </c>
      <c r="C12" s="97"/>
      <c r="D12" s="93" t="s">
        <v>258</v>
      </c>
      <c r="E12" s="95">
        <v>1725</v>
      </c>
      <c r="F12" s="350"/>
    </row>
    <row r="13" spans="1:6" ht="15" customHeight="1">
      <c r="A13" s="92" t="s">
        <v>226</v>
      </c>
      <c r="B13" s="93" t="s">
        <v>82</v>
      </c>
      <c r="C13" s="94">
        <v>4650</v>
      </c>
      <c r="D13" s="98"/>
      <c r="E13" s="95"/>
      <c r="F13" s="350"/>
    </row>
    <row r="14" spans="1:6" ht="12" customHeight="1">
      <c r="A14" s="92" t="s">
        <v>105</v>
      </c>
      <c r="B14" s="98"/>
      <c r="C14" s="94"/>
      <c r="D14" s="98"/>
      <c r="E14" s="95"/>
      <c r="F14" s="350"/>
    </row>
    <row r="15" spans="1:6" ht="12" customHeight="1">
      <c r="A15" s="92" t="s">
        <v>115</v>
      </c>
      <c r="B15" s="99"/>
      <c r="C15" s="97"/>
      <c r="D15" s="98"/>
      <c r="E15" s="95"/>
      <c r="F15" s="350"/>
    </row>
    <row r="16" spans="1:6" ht="12" customHeight="1">
      <c r="A16" s="92" t="s">
        <v>238</v>
      </c>
      <c r="B16" s="98"/>
      <c r="C16" s="94"/>
      <c r="D16" s="98"/>
      <c r="E16" s="95"/>
      <c r="F16" s="350"/>
    </row>
    <row r="17" spans="1:6" ht="12" customHeight="1">
      <c r="A17" s="92" t="s">
        <v>259</v>
      </c>
      <c r="B17" s="98"/>
      <c r="C17" s="94"/>
      <c r="D17" s="98"/>
      <c r="E17" s="95"/>
      <c r="F17" s="350"/>
    </row>
    <row r="18" spans="1:6" ht="12" customHeight="1" thickBot="1">
      <c r="A18" s="92" t="s">
        <v>260</v>
      </c>
      <c r="B18" s="100"/>
      <c r="C18" s="101"/>
      <c r="D18" s="98"/>
      <c r="E18" s="102"/>
      <c r="F18" s="350"/>
    </row>
    <row r="19" spans="1:6" ht="20.100000000000001" customHeight="1" thickBot="1">
      <c r="A19" s="103" t="s">
        <v>261</v>
      </c>
      <c r="B19" s="104" t="s">
        <v>262</v>
      </c>
      <c r="C19" s="105">
        <f>+C7+C8+C10+C11+C13+C14+C15+C16+C17+C18</f>
        <v>98479</v>
      </c>
      <c r="D19" s="104" t="s">
        <v>263</v>
      </c>
      <c r="E19" s="106">
        <f>SUM(E7:E18)</f>
        <v>75286</v>
      </c>
      <c r="F19" s="350"/>
    </row>
    <row r="20" spans="1:6" ht="15" customHeight="1">
      <c r="A20" s="107" t="s">
        <v>264</v>
      </c>
      <c r="B20" s="108" t="s">
        <v>265</v>
      </c>
      <c r="C20" s="109">
        <f>+C21+C22+C23+C24</f>
        <v>14363</v>
      </c>
      <c r="D20" s="110" t="s">
        <v>266</v>
      </c>
      <c r="E20" s="111"/>
      <c r="F20" s="350"/>
    </row>
    <row r="21" spans="1:6" ht="15" customHeight="1">
      <c r="A21" s="112" t="s">
        <v>267</v>
      </c>
      <c r="B21" s="110" t="s">
        <v>268</v>
      </c>
      <c r="C21" s="113">
        <v>14363</v>
      </c>
      <c r="D21" s="110" t="s">
        <v>269</v>
      </c>
      <c r="E21" s="114"/>
      <c r="F21" s="350"/>
    </row>
    <row r="22" spans="1:6" ht="15" customHeight="1">
      <c r="A22" s="112" t="s">
        <v>270</v>
      </c>
      <c r="B22" s="110" t="s">
        <v>271</v>
      </c>
      <c r="C22" s="113"/>
      <c r="D22" s="110" t="s">
        <v>272</v>
      </c>
      <c r="E22" s="114"/>
      <c r="F22" s="350"/>
    </row>
    <row r="23" spans="1:6" ht="15" customHeight="1">
      <c r="A23" s="112" t="s">
        <v>273</v>
      </c>
      <c r="B23" s="110" t="s">
        <v>274</v>
      </c>
      <c r="C23" s="113"/>
      <c r="D23" s="110" t="s">
        <v>275</v>
      </c>
      <c r="E23" s="114"/>
      <c r="F23" s="350"/>
    </row>
    <row r="24" spans="1:6" ht="15" customHeight="1">
      <c r="A24" s="112" t="s">
        <v>276</v>
      </c>
      <c r="B24" s="110" t="s">
        <v>277</v>
      </c>
      <c r="C24" s="113"/>
      <c r="D24" s="108" t="s">
        <v>278</v>
      </c>
      <c r="E24" s="114"/>
      <c r="F24" s="350"/>
    </row>
    <row r="25" spans="1:6" ht="15" customHeight="1">
      <c r="A25" s="112" t="s">
        <v>279</v>
      </c>
      <c r="B25" s="110" t="s">
        <v>280</v>
      </c>
      <c r="C25" s="115">
        <f>+C26+C27</f>
        <v>0</v>
      </c>
      <c r="D25" s="110" t="s">
        <v>281</v>
      </c>
      <c r="E25" s="114"/>
      <c r="F25" s="350"/>
    </row>
    <row r="26" spans="1:6" ht="15" customHeight="1">
      <c r="A26" s="107" t="s">
        <v>282</v>
      </c>
      <c r="B26" s="108" t="s">
        <v>283</v>
      </c>
      <c r="C26" s="116"/>
      <c r="D26" s="89" t="s">
        <v>284</v>
      </c>
      <c r="E26" s="111"/>
      <c r="F26" s="350"/>
    </row>
    <row r="27" spans="1:6" ht="15" customHeight="1" thickBot="1">
      <c r="A27" s="112" t="s">
        <v>285</v>
      </c>
      <c r="B27" s="110" t="s">
        <v>286</v>
      </c>
      <c r="C27" s="113"/>
      <c r="D27" s="98" t="s">
        <v>387</v>
      </c>
      <c r="E27" s="114">
        <v>36319</v>
      </c>
      <c r="F27" s="350"/>
    </row>
    <row r="28" spans="1:6" ht="15" customHeight="1" thickBot="1">
      <c r="A28" s="103" t="s">
        <v>287</v>
      </c>
      <c r="B28" s="104" t="s">
        <v>288</v>
      </c>
      <c r="C28" s="105">
        <f>+C20+C25</f>
        <v>14363</v>
      </c>
      <c r="D28" s="104" t="s">
        <v>289</v>
      </c>
      <c r="E28" s="106">
        <f>SUM(E20:E27)</f>
        <v>36319</v>
      </c>
      <c r="F28" s="350"/>
    </row>
    <row r="29" spans="1:6" ht="15" customHeight="1" thickBot="1">
      <c r="A29" s="103" t="s">
        <v>290</v>
      </c>
      <c r="B29" s="117" t="s">
        <v>291</v>
      </c>
      <c r="C29" s="118">
        <f>+C19+C28</f>
        <v>112842</v>
      </c>
      <c r="D29" s="117" t="s">
        <v>292</v>
      </c>
      <c r="E29" s="118">
        <f>+E19+E28</f>
        <v>111605</v>
      </c>
      <c r="F29" s="350"/>
    </row>
    <row r="30" spans="1:6" ht="15" customHeight="1" thickBot="1">
      <c r="A30" s="103" t="s">
        <v>293</v>
      </c>
      <c r="B30" s="117" t="s">
        <v>294</v>
      </c>
      <c r="C30" s="118" t="str">
        <f>IF(C19-E19&lt;0,E19-C19,"-")</f>
        <v>-</v>
      </c>
      <c r="D30" s="117" t="s">
        <v>295</v>
      </c>
      <c r="E30" s="118">
        <f>IF(C19-E19&gt;0,C19-E19,"-")</f>
        <v>23193</v>
      </c>
      <c r="F30" s="350"/>
    </row>
    <row r="31" spans="1:6" ht="15" customHeight="1" thickBot="1">
      <c r="A31" s="103" t="s">
        <v>296</v>
      </c>
      <c r="B31" s="117" t="s">
        <v>297</v>
      </c>
      <c r="C31" s="118" t="str">
        <f>IF(C19+C20-E29&lt;0,E29-(C19+C20),"-")</f>
        <v>-</v>
      </c>
      <c r="D31" s="117" t="s">
        <v>298</v>
      </c>
      <c r="E31" s="118">
        <f>IF(C19+C20-E29&gt;0,C19+C20-E29,"-")</f>
        <v>1237</v>
      </c>
      <c r="F31" s="350"/>
    </row>
  </sheetData>
  <mergeCells count="2">
    <mergeCell ref="F2:F31"/>
    <mergeCell ref="A4:A5"/>
  </mergeCells>
  <pageMargins left="0.23622047244094491" right="0.23622047244094491" top="0.59055118110236227" bottom="0.59055118110236227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E2" sqref="E2"/>
    </sheetView>
  </sheetViews>
  <sheetFormatPr defaultRowHeight="15"/>
  <cols>
    <col min="2" max="2" width="46.7109375" customWidth="1"/>
    <col min="3" max="3" width="20.140625" customWidth="1"/>
    <col min="4" max="4" width="44.7109375" customWidth="1"/>
    <col min="5" max="5" width="16.140625" customWidth="1"/>
  </cols>
  <sheetData>
    <row r="1" spans="1:6">
      <c r="B1" t="s">
        <v>426</v>
      </c>
    </row>
    <row r="2" spans="1:6" ht="35.1" customHeight="1">
      <c r="A2" s="73"/>
      <c r="B2" s="74" t="s">
        <v>299</v>
      </c>
      <c r="C2" s="75"/>
      <c r="D2" s="75"/>
      <c r="E2" s="75"/>
      <c r="F2" s="350"/>
    </row>
    <row r="3" spans="1:6" ht="15" customHeight="1" thickBot="1">
      <c r="A3" s="73"/>
      <c r="B3" s="76"/>
      <c r="C3" s="73"/>
      <c r="D3" s="73"/>
      <c r="E3" s="77" t="s">
        <v>246</v>
      </c>
      <c r="F3" s="350"/>
    </row>
    <row r="4" spans="1:6" ht="20.100000000000001" customHeight="1" thickBot="1">
      <c r="A4" s="353" t="s">
        <v>2</v>
      </c>
      <c r="B4" s="78" t="s">
        <v>247</v>
      </c>
      <c r="C4" s="79"/>
      <c r="D4" s="78" t="s">
        <v>248</v>
      </c>
      <c r="E4" s="80"/>
      <c r="F4" s="350"/>
    </row>
    <row r="5" spans="1:6" ht="20.100000000000001" customHeight="1" thickBot="1">
      <c r="A5" s="354"/>
      <c r="B5" s="81" t="s">
        <v>249</v>
      </c>
      <c r="C5" s="82" t="s">
        <v>4</v>
      </c>
      <c r="D5" s="81" t="s">
        <v>249</v>
      </c>
      <c r="E5" s="82" t="s">
        <v>4</v>
      </c>
      <c r="F5" s="350"/>
    </row>
    <row r="6" spans="1:6" ht="20.100000000000001" customHeight="1" thickBot="1">
      <c r="A6" s="84">
        <v>1</v>
      </c>
      <c r="B6" s="85">
        <v>2</v>
      </c>
      <c r="C6" s="86">
        <v>3</v>
      </c>
      <c r="D6" s="85">
        <v>4</v>
      </c>
      <c r="E6" s="87">
        <v>5</v>
      </c>
      <c r="F6" s="350"/>
    </row>
    <row r="7" spans="1:6" ht="15" customHeight="1">
      <c r="A7" s="88" t="s">
        <v>5</v>
      </c>
      <c r="B7" s="89" t="s">
        <v>300</v>
      </c>
      <c r="C7" s="90"/>
      <c r="D7" s="89" t="s">
        <v>194</v>
      </c>
      <c r="E7" s="91"/>
      <c r="F7" s="350"/>
    </row>
    <row r="8" spans="1:6" ht="15" customHeight="1">
      <c r="A8" s="92" t="s">
        <v>19</v>
      </c>
      <c r="B8" s="93" t="s">
        <v>301</v>
      </c>
      <c r="C8" s="94"/>
      <c r="D8" s="93" t="s">
        <v>302</v>
      </c>
      <c r="E8" s="95"/>
      <c r="F8" s="350"/>
    </row>
    <row r="9" spans="1:6" ht="15" customHeight="1">
      <c r="A9" s="92" t="s">
        <v>33</v>
      </c>
      <c r="B9" s="93" t="s">
        <v>303</v>
      </c>
      <c r="C9" s="94"/>
      <c r="D9" s="93" t="s">
        <v>196</v>
      </c>
      <c r="E9" s="95">
        <v>1237</v>
      </c>
      <c r="F9" s="350"/>
    </row>
    <row r="10" spans="1:6" ht="15" customHeight="1">
      <c r="A10" s="92" t="s">
        <v>215</v>
      </c>
      <c r="B10" s="93" t="s">
        <v>304</v>
      </c>
      <c r="C10" s="94"/>
      <c r="D10" s="93" t="s">
        <v>305</v>
      </c>
      <c r="E10" s="95"/>
      <c r="F10" s="350"/>
    </row>
    <row r="11" spans="1:6" ht="15" customHeight="1">
      <c r="A11" s="92" t="s">
        <v>61</v>
      </c>
      <c r="B11" s="93" t="s">
        <v>306</v>
      </c>
      <c r="C11" s="94"/>
      <c r="D11" s="93" t="s">
        <v>198</v>
      </c>
      <c r="E11" s="95">
        <v>0</v>
      </c>
      <c r="F11" s="350"/>
    </row>
    <row r="12" spans="1:6" ht="15" customHeight="1">
      <c r="A12" s="92" t="s">
        <v>83</v>
      </c>
      <c r="B12" s="93" t="s">
        <v>307</v>
      </c>
      <c r="C12" s="97"/>
      <c r="D12" s="98"/>
      <c r="E12" s="95"/>
      <c r="F12" s="350"/>
    </row>
    <row r="13" spans="1:6" ht="12" customHeight="1">
      <c r="A13" s="92" t="s">
        <v>226</v>
      </c>
      <c r="B13" s="98"/>
      <c r="C13" s="94"/>
      <c r="D13" s="98"/>
      <c r="E13" s="95"/>
      <c r="F13" s="350"/>
    </row>
    <row r="14" spans="1:6" ht="12" customHeight="1">
      <c r="A14" s="92" t="s">
        <v>105</v>
      </c>
      <c r="B14" s="98"/>
      <c r="C14" s="94"/>
      <c r="D14" s="98"/>
      <c r="E14" s="95"/>
      <c r="F14" s="350"/>
    </row>
    <row r="15" spans="1:6" ht="12" customHeight="1">
      <c r="A15" s="92" t="s">
        <v>115</v>
      </c>
      <c r="B15" s="98"/>
      <c r="C15" s="97"/>
      <c r="D15" s="98"/>
      <c r="E15" s="95"/>
      <c r="F15" s="350"/>
    </row>
    <row r="16" spans="1:6" ht="12" customHeight="1">
      <c r="A16" s="92" t="s">
        <v>238</v>
      </c>
      <c r="B16" s="98"/>
      <c r="C16" s="97"/>
      <c r="D16" s="98"/>
      <c r="E16" s="95"/>
      <c r="F16" s="350"/>
    </row>
    <row r="17" spans="1:6" ht="12" customHeight="1" thickBot="1">
      <c r="A17" s="119" t="s">
        <v>259</v>
      </c>
      <c r="B17" s="120"/>
      <c r="C17" s="121"/>
      <c r="D17" s="122" t="s">
        <v>258</v>
      </c>
      <c r="E17" s="123"/>
      <c r="F17" s="350"/>
    </row>
    <row r="18" spans="1:6" ht="20.100000000000001" customHeight="1" thickBot="1">
      <c r="A18" s="103" t="s">
        <v>260</v>
      </c>
      <c r="B18" s="104" t="s">
        <v>308</v>
      </c>
      <c r="C18" s="105">
        <f>+C7+C9+C10+C12+C13+C14+C15+C16+C17</f>
        <v>0</v>
      </c>
      <c r="D18" s="104" t="s">
        <v>309</v>
      </c>
      <c r="E18" s="106">
        <f>+E7+E9+E11+E12+E13+E14+E15+E16+E17</f>
        <v>1237</v>
      </c>
      <c r="F18" s="350"/>
    </row>
    <row r="19" spans="1:6" ht="12" customHeight="1">
      <c r="A19" s="88" t="s">
        <v>261</v>
      </c>
      <c r="B19" s="124" t="s">
        <v>310</v>
      </c>
      <c r="C19" s="125">
        <f>+C20+C21+C22+C23+C24</f>
        <v>0</v>
      </c>
      <c r="D19" s="110" t="s">
        <v>266</v>
      </c>
      <c r="E19" s="126"/>
      <c r="F19" s="350"/>
    </row>
    <row r="20" spans="1:6" ht="12" customHeight="1">
      <c r="A20" s="92" t="s">
        <v>264</v>
      </c>
      <c r="B20" s="127" t="s">
        <v>311</v>
      </c>
      <c r="C20" s="113"/>
      <c r="D20" s="110" t="s">
        <v>312</v>
      </c>
      <c r="E20" s="114"/>
      <c r="F20" s="350"/>
    </row>
    <row r="21" spans="1:6" ht="12" customHeight="1">
      <c r="A21" s="88" t="s">
        <v>267</v>
      </c>
      <c r="B21" s="127" t="s">
        <v>313</v>
      </c>
      <c r="C21" s="113"/>
      <c r="D21" s="110" t="s">
        <v>272</v>
      </c>
      <c r="E21" s="114"/>
      <c r="F21" s="350"/>
    </row>
    <row r="22" spans="1:6" ht="12" customHeight="1">
      <c r="A22" s="92" t="s">
        <v>270</v>
      </c>
      <c r="B22" s="127" t="s">
        <v>314</v>
      </c>
      <c r="C22" s="113"/>
      <c r="D22" s="110" t="s">
        <v>275</v>
      </c>
      <c r="E22" s="114"/>
      <c r="F22" s="350"/>
    </row>
    <row r="23" spans="1:6" ht="12" customHeight="1">
      <c r="A23" s="88" t="s">
        <v>273</v>
      </c>
      <c r="B23" s="127" t="s">
        <v>315</v>
      </c>
      <c r="C23" s="113"/>
      <c r="D23" s="108" t="s">
        <v>278</v>
      </c>
      <c r="E23" s="114"/>
      <c r="F23" s="350"/>
    </row>
    <row r="24" spans="1:6" ht="12" customHeight="1">
      <c r="A24" s="92" t="s">
        <v>276</v>
      </c>
      <c r="B24" s="128" t="s">
        <v>316</v>
      </c>
      <c r="C24" s="113"/>
      <c r="D24" s="110" t="s">
        <v>317</v>
      </c>
      <c r="E24" s="114"/>
      <c r="F24" s="350"/>
    </row>
    <row r="25" spans="1:6" ht="12" customHeight="1">
      <c r="A25" s="88" t="s">
        <v>279</v>
      </c>
      <c r="B25" s="129" t="s">
        <v>318</v>
      </c>
      <c r="C25" s="115">
        <f>+C26+C27+C28+C29+C30</f>
        <v>0</v>
      </c>
      <c r="D25" s="130" t="s">
        <v>284</v>
      </c>
      <c r="E25" s="114"/>
      <c r="F25" s="350"/>
    </row>
    <row r="26" spans="1:6" ht="12" customHeight="1">
      <c r="A26" s="92" t="s">
        <v>282</v>
      </c>
      <c r="B26" s="128" t="s">
        <v>319</v>
      </c>
      <c r="C26" s="113"/>
      <c r="D26" s="130" t="s">
        <v>320</v>
      </c>
      <c r="E26" s="114"/>
      <c r="F26" s="350"/>
    </row>
    <row r="27" spans="1:6" ht="12" customHeight="1">
      <c r="A27" s="88" t="s">
        <v>285</v>
      </c>
      <c r="B27" s="128" t="s">
        <v>321</v>
      </c>
      <c r="C27" s="113"/>
      <c r="D27" s="131"/>
      <c r="E27" s="114"/>
      <c r="F27" s="350"/>
    </row>
    <row r="28" spans="1:6" ht="12" customHeight="1">
      <c r="A28" s="92" t="s">
        <v>287</v>
      </c>
      <c r="B28" s="127" t="s">
        <v>322</v>
      </c>
      <c r="C28" s="113"/>
      <c r="D28" s="132"/>
      <c r="E28" s="114"/>
      <c r="F28" s="350"/>
    </row>
    <row r="29" spans="1:6" ht="12" customHeight="1">
      <c r="A29" s="88" t="s">
        <v>290</v>
      </c>
      <c r="B29" s="133" t="s">
        <v>323</v>
      </c>
      <c r="C29" s="113"/>
      <c r="D29" s="98"/>
      <c r="E29" s="114"/>
      <c r="F29" s="350"/>
    </row>
    <row r="30" spans="1:6" ht="12" customHeight="1" thickBot="1">
      <c r="A30" s="92" t="s">
        <v>293</v>
      </c>
      <c r="B30" s="134" t="s">
        <v>324</v>
      </c>
      <c r="C30" s="113"/>
      <c r="D30" s="132"/>
      <c r="E30" s="114"/>
      <c r="F30" s="350"/>
    </row>
    <row r="31" spans="1:6" ht="20.100000000000001" customHeight="1" thickBot="1">
      <c r="A31" s="103" t="s">
        <v>296</v>
      </c>
      <c r="B31" s="104" t="s">
        <v>325</v>
      </c>
      <c r="C31" s="105">
        <f>+C19+C25</f>
        <v>0</v>
      </c>
      <c r="D31" s="104" t="s">
        <v>326</v>
      </c>
      <c r="E31" s="106">
        <f>SUM(E19:E30)</f>
        <v>0</v>
      </c>
      <c r="F31" s="350"/>
    </row>
    <row r="32" spans="1:6" ht="20.100000000000001" customHeight="1" thickBot="1">
      <c r="A32" s="103" t="s">
        <v>327</v>
      </c>
      <c r="B32" s="117" t="s">
        <v>328</v>
      </c>
      <c r="C32" s="118">
        <f>+C18+C31</f>
        <v>0</v>
      </c>
      <c r="D32" s="117" t="s">
        <v>329</v>
      </c>
      <c r="E32" s="118">
        <f>+E18+E31</f>
        <v>1237</v>
      </c>
      <c r="F32" s="350"/>
    </row>
    <row r="33" spans="1:6" ht="15" customHeight="1" thickBot="1">
      <c r="A33" s="103" t="s">
        <v>330</v>
      </c>
      <c r="B33" s="117" t="s">
        <v>294</v>
      </c>
      <c r="C33" s="118">
        <f>IF(C18-E18&lt;0,E18-C18,"-")</f>
        <v>1237</v>
      </c>
      <c r="D33" s="117" t="s">
        <v>295</v>
      </c>
      <c r="E33" s="118" t="str">
        <f>IF(C18-E18&gt;0,C18-E18,"-")</f>
        <v>-</v>
      </c>
      <c r="F33" s="350"/>
    </row>
    <row r="34" spans="1:6" ht="15" customHeight="1" thickBot="1">
      <c r="A34" s="103" t="s">
        <v>331</v>
      </c>
      <c r="B34" s="117" t="s">
        <v>297</v>
      </c>
      <c r="C34" s="118">
        <f>IF(C18+C19-E32&lt;0,E32-(C18+C19),"-")</f>
        <v>1237</v>
      </c>
      <c r="D34" s="117" t="s">
        <v>298</v>
      </c>
      <c r="E34" s="118" t="str">
        <f>IF(C18+C19-E32&gt;0,C18+C19-E32,"-")</f>
        <v>-</v>
      </c>
      <c r="F34" s="350"/>
    </row>
    <row r="35" spans="1:6" ht="20.100000000000001" customHeight="1">
      <c r="A35" s="73"/>
      <c r="B35" s="76"/>
      <c r="C35" s="73"/>
      <c r="D35" s="73"/>
      <c r="E35" s="73"/>
      <c r="F35" s="73"/>
    </row>
  </sheetData>
  <mergeCells count="2">
    <mergeCell ref="F2:F34"/>
    <mergeCell ref="A4:A5"/>
  </mergeCells>
  <pageMargins left="0.23622047244094491" right="0.23622047244094491" top="0.59055118110236227" bottom="0.59055118110236227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H7" sqref="H7"/>
    </sheetView>
  </sheetViews>
  <sheetFormatPr defaultRowHeight="15"/>
  <cols>
    <col min="1" max="1" width="27.140625" customWidth="1"/>
    <col min="2" max="2" width="11.5703125" customWidth="1"/>
    <col min="3" max="3" width="14.5703125" customWidth="1"/>
    <col min="4" max="4" width="13.5703125" customWidth="1"/>
    <col min="5" max="5" width="13.85546875" customWidth="1"/>
    <col min="6" max="6" width="17.7109375" customWidth="1"/>
  </cols>
  <sheetData>
    <row r="1" spans="1:6">
      <c r="A1" t="s">
        <v>427</v>
      </c>
    </row>
    <row r="2" spans="1:6" ht="15.75">
      <c r="A2" s="355" t="s">
        <v>332</v>
      </c>
      <c r="B2" s="355"/>
      <c r="C2" s="355"/>
      <c r="D2" s="355"/>
      <c r="E2" s="355"/>
      <c r="F2" s="355"/>
    </row>
    <row r="3" spans="1:6" ht="15.75" thickBot="1">
      <c r="A3" s="76"/>
      <c r="B3" s="73"/>
      <c r="C3" s="73"/>
      <c r="D3" s="73"/>
      <c r="E3" s="73"/>
      <c r="F3" s="135" t="s">
        <v>246</v>
      </c>
    </row>
    <row r="4" spans="1:6" ht="36.75" thickBot="1">
      <c r="A4" s="81" t="s">
        <v>333</v>
      </c>
      <c r="B4" s="82" t="s">
        <v>334</v>
      </c>
      <c r="C4" s="82" t="s">
        <v>335</v>
      </c>
      <c r="D4" s="82" t="s">
        <v>338</v>
      </c>
      <c r="E4" s="82" t="s">
        <v>244</v>
      </c>
      <c r="F4" s="83" t="s">
        <v>339</v>
      </c>
    </row>
    <row r="5" spans="1:6" ht="15.75" thickBot="1">
      <c r="A5" s="136">
        <v>1</v>
      </c>
      <c r="B5" s="137">
        <v>2</v>
      </c>
      <c r="C5" s="137">
        <v>3</v>
      </c>
      <c r="D5" s="137">
        <v>4</v>
      </c>
      <c r="E5" s="137">
        <v>5</v>
      </c>
      <c r="F5" s="138">
        <v>6</v>
      </c>
    </row>
    <row r="6" spans="1:6">
      <c r="A6" s="139" t="s">
        <v>336</v>
      </c>
      <c r="B6" s="140">
        <v>1237</v>
      </c>
      <c r="C6" s="141"/>
      <c r="D6" s="140"/>
      <c r="E6" s="140">
        <v>1237</v>
      </c>
      <c r="F6" s="142">
        <f t="shared" ref="F6:F9" si="0">B6-D6-E6</f>
        <v>0</v>
      </c>
    </row>
    <row r="7" spans="1:6">
      <c r="A7" s="139"/>
      <c r="B7" s="140"/>
      <c r="C7" s="141"/>
      <c r="D7" s="140"/>
      <c r="E7" s="140"/>
      <c r="F7" s="142">
        <f t="shared" si="0"/>
        <v>0</v>
      </c>
    </row>
    <row r="8" spans="1:6">
      <c r="A8" s="139"/>
      <c r="B8" s="140"/>
      <c r="C8" s="141"/>
      <c r="D8" s="140"/>
      <c r="E8" s="140"/>
      <c r="F8" s="142">
        <f t="shared" si="0"/>
        <v>0</v>
      </c>
    </row>
    <row r="9" spans="1:6" ht="15.75" thickBot="1">
      <c r="A9" s="143"/>
      <c r="B9" s="144"/>
      <c r="C9" s="145"/>
      <c r="D9" s="144"/>
      <c r="E9" s="144"/>
      <c r="F9" s="146">
        <f t="shared" si="0"/>
        <v>0</v>
      </c>
    </row>
    <row r="10" spans="1:6" ht="15.75" thickBot="1">
      <c r="A10" s="147" t="s">
        <v>337</v>
      </c>
      <c r="B10" s="148">
        <f>SUM(B6:B9)</f>
        <v>1237</v>
      </c>
      <c r="C10" s="149"/>
      <c r="D10" s="148">
        <f>SUM(D6:D9)</f>
        <v>0</v>
      </c>
      <c r="E10" s="148">
        <f>SUM(E6:E9)</f>
        <v>1237</v>
      </c>
      <c r="F10" s="150">
        <f>SUM(F6:F9)</f>
        <v>0</v>
      </c>
    </row>
  </sheetData>
  <mergeCells count="1">
    <mergeCell ref="A2:F2"/>
  </mergeCells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A2" sqref="A2:O2"/>
    </sheetView>
  </sheetViews>
  <sheetFormatPr defaultRowHeight="15"/>
  <cols>
    <col min="1" max="1" width="7.42578125" customWidth="1"/>
    <col min="2" max="2" width="27.28515625" customWidth="1"/>
    <col min="3" max="3" width="6.5703125" customWidth="1"/>
    <col min="4" max="4" width="6.140625" customWidth="1"/>
    <col min="5" max="5" width="7.140625" customWidth="1"/>
    <col min="6" max="6" width="6.42578125" customWidth="1"/>
    <col min="7" max="8" width="6.85546875" customWidth="1"/>
    <col min="9" max="9" width="7.140625" customWidth="1"/>
    <col min="10" max="10" width="7" customWidth="1"/>
  </cols>
  <sheetData>
    <row r="1" spans="1:15">
      <c r="B1" t="s">
        <v>428</v>
      </c>
    </row>
    <row r="2" spans="1:15" ht="20.100000000000001" customHeight="1">
      <c r="A2" s="356" t="s">
        <v>365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ht="20.100000000000001" customHeight="1" thickBot="1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3" t="s">
        <v>340</v>
      </c>
    </row>
    <row r="4" spans="1:15" ht="20.100000000000001" customHeight="1" thickBot="1">
      <c r="A4" s="154" t="s">
        <v>341</v>
      </c>
      <c r="B4" s="155" t="s">
        <v>249</v>
      </c>
      <c r="C4" s="155" t="s">
        <v>342</v>
      </c>
      <c r="D4" s="155" t="s">
        <v>343</v>
      </c>
      <c r="E4" s="155" t="s">
        <v>344</v>
      </c>
      <c r="F4" s="155" t="s">
        <v>345</v>
      </c>
      <c r="G4" s="155" t="s">
        <v>346</v>
      </c>
      <c r="H4" s="155" t="s">
        <v>347</v>
      </c>
      <c r="I4" s="155" t="s">
        <v>348</v>
      </c>
      <c r="J4" s="155" t="s">
        <v>349</v>
      </c>
      <c r="K4" s="155" t="s">
        <v>350</v>
      </c>
      <c r="L4" s="155" t="s">
        <v>351</v>
      </c>
      <c r="M4" s="155" t="s">
        <v>352</v>
      </c>
      <c r="N4" s="155" t="s">
        <v>353</v>
      </c>
      <c r="O4" s="156" t="s">
        <v>354</v>
      </c>
    </row>
    <row r="5" spans="1:15" ht="20.100000000000001" customHeight="1" thickBot="1">
      <c r="A5" s="157" t="s">
        <v>5</v>
      </c>
      <c r="B5" s="358" t="s">
        <v>247</v>
      </c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60"/>
    </row>
    <row r="6" spans="1:15" ht="20.100000000000001" customHeight="1">
      <c r="A6" s="158" t="s">
        <v>19</v>
      </c>
      <c r="B6" s="159" t="s">
        <v>250</v>
      </c>
      <c r="C6" s="160">
        <v>6604</v>
      </c>
      <c r="D6" s="160">
        <v>6604</v>
      </c>
      <c r="E6" s="160">
        <v>6604</v>
      </c>
      <c r="F6" s="160">
        <v>6604</v>
      </c>
      <c r="G6" s="160">
        <v>6604</v>
      </c>
      <c r="H6" s="160">
        <v>6604</v>
      </c>
      <c r="I6" s="160">
        <v>6604</v>
      </c>
      <c r="J6" s="160">
        <v>6604</v>
      </c>
      <c r="K6" s="160">
        <v>6604</v>
      </c>
      <c r="L6" s="160">
        <v>6605</v>
      </c>
      <c r="M6" s="160">
        <v>6605</v>
      </c>
      <c r="N6" s="160">
        <v>6607</v>
      </c>
      <c r="O6" s="161">
        <v>79253</v>
      </c>
    </row>
    <row r="7" spans="1:15" ht="20.100000000000001" customHeight="1">
      <c r="A7" s="162" t="s">
        <v>33</v>
      </c>
      <c r="B7" s="163" t="s">
        <v>355</v>
      </c>
      <c r="C7" s="164">
        <v>415</v>
      </c>
      <c r="D7" s="164">
        <v>415</v>
      </c>
      <c r="E7" s="164">
        <v>415</v>
      </c>
      <c r="F7" s="164">
        <v>415</v>
      </c>
      <c r="G7" s="164">
        <v>415</v>
      </c>
      <c r="H7" s="164">
        <v>415</v>
      </c>
      <c r="I7" s="164">
        <v>415</v>
      </c>
      <c r="J7" s="164">
        <v>415</v>
      </c>
      <c r="K7" s="164">
        <v>415</v>
      </c>
      <c r="L7" s="164">
        <v>414</v>
      </c>
      <c r="M7" s="164">
        <v>414</v>
      </c>
      <c r="N7" s="164">
        <v>413</v>
      </c>
      <c r="O7" s="165">
        <f t="shared" ref="O7:O26" si="0">SUM(C7:N7)</f>
        <v>4976</v>
      </c>
    </row>
    <row r="8" spans="1:15" ht="20.100000000000001" customHeight="1">
      <c r="A8" s="162" t="s">
        <v>215</v>
      </c>
      <c r="B8" s="166" t="s">
        <v>356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8">
        <f t="shared" si="0"/>
        <v>0</v>
      </c>
    </row>
    <row r="9" spans="1:15" ht="20.100000000000001" customHeight="1">
      <c r="A9" s="162" t="s">
        <v>61</v>
      </c>
      <c r="B9" s="169" t="s">
        <v>255</v>
      </c>
      <c r="C9" s="164"/>
      <c r="D9" s="164"/>
      <c r="E9" s="164">
        <v>2400</v>
      </c>
      <c r="F9" s="164"/>
      <c r="G9" s="164"/>
      <c r="H9" s="164"/>
      <c r="I9" s="164"/>
      <c r="J9" s="164"/>
      <c r="K9" s="164">
        <v>3500</v>
      </c>
      <c r="L9" s="164">
        <v>1500</v>
      </c>
      <c r="M9" s="164">
        <v>1600</v>
      </c>
      <c r="N9" s="164">
        <v>600</v>
      </c>
      <c r="O9" s="165">
        <f t="shared" si="0"/>
        <v>9600</v>
      </c>
    </row>
    <row r="10" spans="1:15" ht="20.100000000000001" customHeight="1">
      <c r="A10" s="162" t="s">
        <v>83</v>
      </c>
      <c r="B10" s="169" t="s">
        <v>357</v>
      </c>
      <c r="C10" s="164">
        <v>400</v>
      </c>
      <c r="D10" s="164">
        <v>400</v>
      </c>
      <c r="E10" s="164">
        <v>400</v>
      </c>
      <c r="F10" s="164">
        <v>400</v>
      </c>
      <c r="G10" s="164">
        <v>400</v>
      </c>
      <c r="H10" s="164">
        <v>400</v>
      </c>
      <c r="I10" s="164">
        <v>200</v>
      </c>
      <c r="J10" s="164">
        <v>400</v>
      </c>
      <c r="K10" s="164">
        <v>420</v>
      </c>
      <c r="L10" s="164">
        <v>420</v>
      </c>
      <c r="M10" s="164">
        <v>410</v>
      </c>
      <c r="N10" s="164">
        <v>400</v>
      </c>
      <c r="O10" s="165">
        <f t="shared" si="0"/>
        <v>4650</v>
      </c>
    </row>
    <row r="11" spans="1:15" ht="15" customHeight="1">
      <c r="A11" s="162" t="s">
        <v>226</v>
      </c>
      <c r="B11" s="169" t="s">
        <v>303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5">
        <f t="shared" si="0"/>
        <v>0</v>
      </c>
    </row>
    <row r="12" spans="1:15" ht="15" customHeight="1">
      <c r="A12" s="162" t="s">
        <v>105</v>
      </c>
      <c r="B12" s="169" t="s">
        <v>256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5">
        <f t="shared" si="0"/>
        <v>0</v>
      </c>
    </row>
    <row r="13" spans="1:15" ht="15" customHeight="1">
      <c r="A13" s="162" t="s">
        <v>115</v>
      </c>
      <c r="B13" s="163" t="s">
        <v>358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5">
        <f t="shared" si="0"/>
        <v>0</v>
      </c>
    </row>
    <row r="14" spans="1:15" ht="20.100000000000001" customHeight="1" thickBot="1">
      <c r="A14" s="162" t="s">
        <v>238</v>
      </c>
      <c r="B14" s="169" t="s">
        <v>359</v>
      </c>
      <c r="C14" s="164">
        <v>3920</v>
      </c>
      <c r="D14" s="164">
        <v>1450</v>
      </c>
      <c r="E14" s="164"/>
      <c r="F14" s="164">
        <v>2685</v>
      </c>
      <c r="G14" s="164">
        <v>1547</v>
      </c>
      <c r="H14" s="164">
        <v>1547</v>
      </c>
      <c r="I14" s="164">
        <v>1648</v>
      </c>
      <c r="J14" s="164">
        <v>1448</v>
      </c>
      <c r="K14" s="164"/>
      <c r="L14" s="164">
        <v>118</v>
      </c>
      <c r="M14" s="164"/>
      <c r="N14" s="164"/>
      <c r="O14" s="165">
        <v>14363</v>
      </c>
    </row>
    <row r="15" spans="1:15" ht="20.100000000000001" customHeight="1" thickBot="1">
      <c r="A15" s="157" t="s">
        <v>259</v>
      </c>
      <c r="B15" s="170" t="s">
        <v>360</v>
      </c>
      <c r="C15" s="171">
        <f t="shared" ref="C15:N15" si="1">SUM(C6:C14)</f>
        <v>11339</v>
      </c>
      <c r="D15" s="171">
        <f t="shared" si="1"/>
        <v>8869</v>
      </c>
      <c r="E15" s="171">
        <f t="shared" si="1"/>
        <v>9819</v>
      </c>
      <c r="F15" s="171">
        <f t="shared" si="1"/>
        <v>10104</v>
      </c>
      <c r="G15" s="171">
        <f t="shared" si="1"/>
        <v>8966</v>
      </c>
      <c r="H15" s="171">
        <f t="shared" si="1"/>
        <v>8966</v>
      </c>
      <c r="I15" s="171">
        <f t="shared" si="1"/>
        <v>8867</v>
      </c>
      <c r="J15" s="171">
        <f t="shared" si="1"/>
        <v>8867</v>
      </c>
      <c r="K15" s="171">
        <f t="shared" si="1"/>
        <v>10939</v>
      </c>
      <c r="L15" s="171">
        <f t="shared" si="1"/>
        <v>9057</v>
      </c>
      <c r="M15" s="171">
        <f t="shared" si="1"/>
        <v>9029</v>
      </c>
      <c r="N15" s="171">
        <f t="shared" si="1"/>
        <v>8020</v>
      </c>
      <c r="O15" s="172">
        <f>SUM(C15:N15)</f>
        <v>112842</v>
      </c>
    </row>
    <row r="16" spans="1:15" ht="20.100000000000001" customHeight="1" thickBot="1">
      <c r="A16" s="157" t="s">
        <v>260</v>
      </c>
      <c r="B16" s="358" t="s">
        <v>248</v>
      </c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60"/>
    </row>
    <row r="17" spans="1:15" ht="20.100000000000001" customHeight="1">
      <c r="A17" s="173" t="s">
        <v>261</v>
      </c>
      <c r="B17" s="174" t="s">
        <v>251</v>
      </c>
      <c r="C17" s="167">
        <v>798</v>
      </c>
      <c r="D17" s="167">
        <v>798</v>
      </c>
      <c r="E17" s="167">
        <v>798</v>
      </c>
      <c r="F17" s="167">
        <v>798</v>
      </c>
      <c r="G17" s="167">
        <v>798</v>
      </c>
      <c r="H17" s="167">
        <v>798</v>
      </c>
      <c r="I17" s="167">
        <v>798</v>
      </c>
      <c r="J17" s="167">
        <v>798</v>
      </c>
      <c r="K17" s="167">
        <v>799</v>
      </c>
      <c r="L17" s="167">
        <v>799</v>
      </c>
      <c r="M17" s="167">
        <v>799</v>
      </c>
      <c r="N17" s="167">
        <v>799</v>
      </c>
      <c r="O17" s="168">
        <f t="shared" si="0"/>
        <v>9580</v>
      </c>
    </row>
    <row r="18" spans="1:15" ht="20.100000000000001" customHeight="1">
      <c r="A18" s="162" t="s">
        <v>264</v>
      </c>
      <c r="B18" s="163" t="s">
        <v>169</v>
      </c>
      <c r="C18" s="164">
        <v>211</v>
      </c>
      <c r="D18" s="164">
        <v>211</v>
      </c>
      <c r="E18" s="164">
        <v>211</v>
      </c>
      <c r="F18" s="164">
        <v>211</v>
      </c>
      <c r="G18" s="164">
        <v>211</v>
      </c>
      <c r="H18" s="164">
        <v>211</v>
      </c>
      <c r="I18" s="164">
        <v>211</v>
      </c>
      <c r="J18" s="164">
        <v>211</v>
      </c>
      <c r="K18" s="164">
        <v>211</v>
      </c>
      <c r="L18" s="164">
        <v>211</v>
      </c>
      <c r="M18" s="164">
        <v>213</v>
      </c>
      <c r="N18" s="164">
        <v>212</v>
      </c>
      <c r="O18" s="165">
        <f t="shared" si="0"/>
        <v>2535</v>
      </c>
    </row>
    <row r="19" spans="1:15" ht="20.100000000000001" customHeight="1">
      <c r="A19" s="162" t="s">
        <v>267</v>
      </c>
      <c r="B19" s="169" t="s">
        <v>170</v>
      </c>
      <c r="C19" s="164">
        <v>2367</v>
      </c>
      <c r="D19" s="164">
        <v>2367</v>
      </c>
      <c r="E19" s="164">
        <v>3280</v>
      </c>
      <c r="F19" s="164">
        <v>2368</v>
      </c>
      <c r="G19" s="164">
        <v>2367</v>
      </c>
      <c r="H19" s="164">
        <v>2367</v>
      </c>
      <c r="I19" s="164">
        <v>2368</v>
      </c>
      <c r="J19" s="164">
        <v>2368</v>
      </c>
      <c r="K19" s="164">
        <v>3280</v>
      </c>
      <c r="L19" s="164">
        <v>2367</v>
      </c>
      <c r="M19" s="164">
        <v>2368</v>
      </c>
      <c r="N19" s="164">
        <v>2268</v>
      </c>
      <c r="O19" s="165">
        <v>30135</v>
      </c>
    </row>
    <row r="20" spans="1:15" ht="20.100000000000001" customHeight="1">
      <c r="A20" s="162" t="s">
        <v>270</v>
      </c>
      <c r="B20" s="169" t="s">
        <v>171</v>
      </c>
      <c r="C20" s="164">
        <v>300</v>
      </c>
      <c r="D20" s="164">
        <v>200</v>
      </c>
      <c r="E20" s="164">
        <v>200</v>
      </c>
      <c r="F20" s="164">
        <v>200</v>
      </c>
      <c r="G20" s="164">
        <v>300</v>
      </c>
      <c r="H20" s="164">
        <v>300</v>
      </c>
      <c r="I20" s="164">
        <v>200</v>
      </c>
      <c r="J20" s="164">
        <v>200</v>
      </c>
      <c r="K20" s="164">
        <v>300</v>
      </c>
      <c r="L20" s="164">
        <v>300</v>
      </c>
      <c r="M20" s="164">
        <v>300</v>
      </c>
      <c r="N20" s="164">
        <v>250</v>
      </c>
      <c r="O20" s="165">
        <f t="shared" si="0"/>
        <v>3050</v>
      </c>
    </row>
    <row r="21" spans="1:15" ht="20.100000000000001" customHeight="1">
      <c r="A21" s="162" t="s">
        <v>273</v>
      </c>
      <c r="B21" s="169" t="s">
        <v>361</v>
      </c>
      <c r="C21" s="164">
        <v>4656</v>
      </c>
      <c r="D21" s="164">
        <v>2293</v>
      </c>
      <c r="E21" s="164">
        <v>2290</v>
      </c>
      <c r="F21" s="164">
        <v>2290</v>
      </c>
      <c r="G21" s="164">
        <v>2290</v>
      </c>
      <c r="H21" s="164">
        <v>2290</v>
      </c>
      <c r="I21" s="164">
        <v>2290</v>
      </c>
      <c r="J21" s="164">
        <v>2290</v>
      </c>
      <c r="K21" s="164">
        <v>2290</v>
      </c>
      <c r="L21" s="164">
        <v>2290</v>
      </c>
      <c r="M21" s="164">
        <v>2390</v>
      </c>
      <c r="N21" s="164">
        <v>2327</v>
      </c>
      <c r="O21" s="165">
        <f t="shared" si="0"/>
        <v>29986</v>
      </c>
    </row>
    <row r="22" spans="1:15" ht="20.100000000000001" customHeight="1">
      <c r="A22" s="162" t="s">
        <v>276</v>
      </c>
      <c r="B22" s="169" t="s">
        <v>194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5">
        <f t="shared" si="0"/>
        <v>0</v>
      </c>
    </row>
    <row r="23" spans="1:15" ht="20.100000000000001" customHeight="1">
      <c r="A23" s="162" t="s">
        <v>279</v>
      </c>
      <c r="B23" s="163" t="s">
        <v>196</v>
      </c>
      <c r="C23" s="164"/>
      <c r="D23" s="164"/>
      <c r="E23" s="164"/>
      <c r="F23" s="164">
        <v>1237</v>
      </c>
      <c r="G23" s="164"/>
      <c r="H23" s="164"/>
      <c r="I23" s="164"/>
      <c r="J23" s="164"/>
      <c r="K23" s="164"/>
      <c r="L23" s="164"/>
      <c r="M23" s="164"/>
      <c r="N23" s="164"/>
      <c r="O23" s="165">
        <f t="shared" si="0"/>
        <v>1237</v>
      </c>
    </row>
    <row r="24" spans="1:15" ht="20.100000000000001" customHeight="1">
      <c r="A24" s="162" t="s">
        <v>282</v>
      </c>
      <c r="B24" s="169" t="s">
        <v>198</v>
      </c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5">
        <f t="shared" si="0"/>
        <v>0</v>
      </c>
    </row>
    <row r="25" spans="1:15" ht="20.100000000000001" customHeight="1" thickBot="1">
      <c r="A25" s="162" t="s">
        <v>285</v>
      </c>
      <c r="B25" s="169" t="s">
        <v>362</v>
      </c>
      <c r="C25" s="164">
        <v>3000</v>
      </c>
      <c r="D25" s="164">
        <v>3000</v>
      </c>
      <c r="E25" s="164">
        <v>3000</v>
      </c>
      <c r="F25" s="164">
        <v>3000</v>
      </c>
      <c r="G25" s="164">
        <v>3000</v>
      </c>
      <c r="H25" s="164">
        <v>3000</v>
      </c>
      <c r="I25" s="164">
        <v>3000</v>
      </c>
      <c r="J25" s="164">
        <v>3000</v>
      </c>
      <c r="K25" s="164">
        <v>3000</v>
      </c>
      <c r="L25" s="164">
        <v>3000</v>
      </c>
      <c r="M25" s="164">
        <v>3000</v>
      </c>
      <c r="N25" s="164">
        <v>3319</v>
      </c>
      <c r="O25" s="165">
        <f t="shared" si="0"/>
        <v>36319</v>
      </c>
    </row>
    <row r="26" spans="1:15" ht="20.100000000000001" customHeight="1" thickBot="1">
      <c r="A26" s="175" t="s">
        <v>287</v>
      </c>
      <c r="B26" s="170" t="s">
        <v>363</v>
      </c>
      <c r="C26" s="171">
        <f t="shared" ref="C26:N26" si="2">SUM(C17:C25)</f>
        <v>11332</v>
      </c>
      <c r="D26" s="171">
        <f t="shared" si="2"/>
        <v>8869</v>
      </c>
      <c r="E26" s="171">
        <f t="shared" si="2"/>
        <v>9779</v>
      </c>
      <c r="F26" s="171">
        <f t="shared" si="2"/>
        <v>10104</v>
      </c>
      <c r="G26" s="171">
        <f t="shared" si="2"/>
        <v>8966</v>
      </c>
      <c r="H26" s="171">
        <f t="shared" si="2"/>
        <v>8966</v>
      </c>
      <c r="I26" s="171">
        <f t="shared" si="2"/>
        <v>8867</v>
      </c>
      <c r="J26" s="171">
        <f t="shared" si="2"/>
        <v>8867</v>
      </c>
      <c r="K26" s="171">
        <f t="shared" si="2"/>
        <v>9880</v>
      </c>
      <c r="L26" s="171">
        <f t="shared" si="2"/>
        <v>8967</v>
      </c>
      <c r="M26" s="171">
        <f t="shared" si="2"/>
        <v>9070</v>
      </c>
      <c r="N26" s="171">
        <f t="shared" si="2"/>
        <v>9175</v>
      </c>
      <c r="O26" s="172">
        <f t="shared" si="0"/>
        <v>112842</v>
      </c>
    </row>
    <row r="27" spans="1:15" ht="20.100000000000001" customHeight="1" thickBot="1">
      <c r="A27" s="175" t="s">
        <v>290</v>
      </c>
      <c r="B27" s="176" t="s">
        <v>364</v>
      </c>
      <c r="C27" s="177">
        <f t="shared" ref="C27:O27" si="3">C15-C26</f>
        <v>7</v>
      </c>
      <c r="D27" s="177">
        <f t="shared" si="3"/>
        <v>0</v>
      </c>
      <c r="E27" s="177">
        <f t="shared" si="3"/>
        <v>40</v>
      </c>
      <c r="F27" s="177">
        <f t="shared" si="3"/>
        <v>0</v>
      </c>
      <c r="G27" s="177">
        <f t="shared" si="3"/>
        <v>0</v>
      </c>
      <c r="H27" s="177">
        <f t="shared" si="3"/>
        <v>0</v>
      </c>
      <c r="I27" s="177">
        <f t="shared" si="3"/>
        <v>0</v>
      </c>
      <c r="J27" s="177">
        <f t="shared" si="3"/>
        <v>0</v>
      </c>
      <c r="K27" s="177">
        <f t="shared" si="3"/>
        <v>1059</v>
      </c>
      <c r="L27" s="177">
        <f t="shared" si="3"/>
        <v>90</v>
      </c>
      <c r="M27" s="177">
        <f t="shared" si="3"/>
        <v>-41</v>
      </c>
      <c r="N27" s="177">
        <f t="shared" si="3"/>
        <v>-1155</v>
      </c>
      <c r="O27" s="178">
        <f t="shared" si="3"/>
        <v>0</v>
      </c>
    </row>
  </sheetData>
  <mergeCells count="3">
    <mergeCell ref="A2:O2"/>
    <mergeCell ref="B5:O5"/>
    <mergeCell ref="B16:O16"/>
  </mergeCells>
  <pageMargins left="0.23622047244094491" right="0.23622047244094491" top="0.59055118110236227" bottom="0.59055118110236227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4"/>
  <sheetViews>
    <sheetView workbookViewId="0"/>
  </sheetViews>
  <sheetFormatPr defaultRowHeight="15"/>
  <cols>
    <col min="1" max="1" width="52" customWidth="1"/>
    <col min="2" max="2" width="29.42578125" customWidth="1"/>
  </cols>
  <sheetData>
    <row r="1" spans="1:2">
      <c r="A1" t="s">
        <v>429</v>
      </c>
    </row>
    <row r="4" spans="1:2" ht="20.100000000000001" customHeight="1">
      <c r="A4" s="361" t="s">
        <v>371</v>
      </c>
      <c r="B4" s="361"/>
    </row>
    <row r="5" spans="1:2" ht="20.100000000000001" customHeight="1" thickBot="1">
      <c r="A5" s="179"/>
      <c r="B5" s="180" t="s">
        <v>366</v>
      </c>
    </row>
    <row r="6" spans="1:2" ht="20.100000000000001" customHeight="1" thickBot="1">
      <c r="A6" s="181" t="s">
        <v>367</v>
      </c>
      <c r="B6" s="182" t="s">
        <v>372</v>
      </c>
    </row>
    <row r="7" spans="1:2" ht="20.100000000000001" customHeight="1" thickBot="1">
      <c r="A7" s="183">
        <v>1</v>
      </c>
      <c r="B7" s="184">
        <v>2</v>
      </c>
    </row>
    <row r="8" spans="1:2" ht="20.100000000000001" customHeight="1">
      <c r="A8" s="185" t="s">
        <v>8</v>
      </c>
      <c r="B8" s="186">
        <v>45197580</v>
      </c>
    </row>
    <row r="9" spans="1:2" ht="20.100000000000001" customHeight="1">
      <c r="A9" s="187" t="s">
        <v>368</v>
      </c>
      <c r="B9" s="186">
        <v>22254300</v>
      </c>
    </row>
    <row r="10" spans="1:2" ht="20.100000000000001" customHeight="1">
      <c r="A10" s="187" t="s">
        <v>369</v>
      </c>
      <c r="B10" s="186">
        <v>10601480</v>
      </c>
    </row>
    <row r="11" spans="1:2" ht="20.100000000000001" customHeight="1">
      <c r="A11" s="187" t="s">
        <v>370</v>
      </c>
      <c r="B11" s="186">
        <v>1200000</v>
      </c>
    </row>
    <row r="12" spans="1:2" ht="20.100000000000001" customHeight="1">
      <c r="A12" s="187"/>
      <c r="B12" s="186"/>
    </row>
    <row r="13" spans="1:2" ht="20.100000000000001" customHeight="1" thickBot="1">
      <c r="A13" s="188"/>
      <c r="B13" s="186"/>
    </row>
    <row r="14" spans="1:2" ht="20.100000000000001" customHeight="1" thickBot="1">
      <c r="A14" s="189" t="s">
        <v>354</v>
      </c>
      <c r="B14" s="190">
        <f>SUM(B8:B13)</f>
        <v>79253360</v>
      </c>
    </row>
  </sheetData>
  <mergeCells count="1">
    <mergeCell ref="A4:B4"/>
  </mergeCells>
  <pageMargins left="0.25" right="0.2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B1" sqref="B1"/>
    </sheetView>
  </sheetViews>
  <sheetFormatPr defaultRowHeight="15"/>
  <cols>
    <col min="2" max="2" width="26.5703125" customWidth="1"/>
    <col min="3" max="3" width="19.5703125" customWidth="1"/>
    <col min="4" max="4" width="13" customWidth="1"/>
  </cols>
  <sheetData>
    <row r="1" spans="1:4">
      <c r="B1" t="s">
        <v>430</v>
      </c>
    </row>
    <row r="3" spans="1:4" ht="15.75">
      <c r="A3" s="362" t="s">
        <v>373</v>
      </c>
      <c r="B3" s="362"/>
      <c r="C3" s="362"/>
      <c r="D3" s="362"/>
    </row>
    <row r="4" spans="1:4" ht="15.75">
      <c r="A4" s="191"/>
      <c r="B4" s="191"/>
      <c r="C4" s="191"/>
      <c r="D4" s="191"/>
    </row>
    <row r="5" spans="1:4" ht="15.75" thickBot="1">
      <c r="A5" s="192"/>
      <c r="B5" s="192"/>
      <c r="C5" s="363" t="s">
        <v>340</v>
      </c>
      <c r="D5" s="363"/>
    </row>
    <row r="6" spans="1:4" ht="26.25" thickBot="1">
      <c r="A6" s="193" t="s">
        <v>2</v>
      </c>
      <c r="B6" s="194" t="s">
        <v>374</v>
      </c>
      <c r="C6" s="194" t="s">
        <v>375</v>
      </c>
      <c r="D6" s="195" t="s">
        <v>376</v>
      </c>
    </row>
    <row r="7" spans="1:4">
      <c r="A7" s="196" t="s">
        <v>5</v>
      </c>
      <c r="B7" s="197" t="s">
        <v>417</v>
      </c>
      <c r="C7" s="197" t="s">
        <v>377</v>
      </c>
      <c r="D7" s="198">
        <v>350</v>
      </c>
    </row>
    <row r="8" spans="1:4">
      <c r="A8" s="199" t="s">
        <v>19</v>
      </c>
      <c r="B8" s="200" t="s">
        <v>418</v>
      </c>
      <c r="C8" s="200" t="s">
        <v>377</v>
      </c>
      <c r="D8" s="201">
        <v>20</v>
      </c>
    </row>
    <row r="9" spans="1:4">
      <c r="A9" s="199" t="s">
        <v>33</v>
      </c>
      <c r="B9" s="200" t="s">
        <v>419</v>
      </c>
      <c r="C9" s="200" t="s">
        <v>377</v>
      </c>
      <c r="D9" s="201">
        <v>20</v>
      </c>
    </row>
    <row r="10" spans="1:4">
      <c r="A10" s="199" t="s">
        <v>215</v>
      </c>
      <c r="B10" s="200" t="s">
        <v>420</v>
      </c>
      <c r="C10" s="200" t="s">
        <v>377</v>
      </c>
      <c r="D10" s="201">
        <v>71</v>
      </c>
    </row>
    <row r="11" spans="1:4" ht="15.75" thickBot="1">
      <c r="A11" s="199" t="s">
        <v>61</v>
      </c>
      <c r="B11" s="200" t="s">
        <v>421</v>
      </c>
      <c r="C11" s="200" t="s">
        <v>377</v>
      </c>
      <c r="D11" s="201">
        <v>20</v>
      </c>
    </row>
    <row r="12" spans="1:4" ht="15.75" thickBot="1">
      <c r="A12" s="364" t="s">
        <v>354</v>
      </c>
      <c r="B12" s="365"/>
      <c r="C12" s="202"/>
      <c r="D12" s="203">
        <f>SUM(D7:D11)</f>
        <v>481</v>
      </c>
    </row>
  </sheetData>
  <mergeCells count="3">
    <mergeCell ref="A3:D3"/>
    <mergeCell ref="C5:D5"/>
    <mergeCell ref="A12:B12"/>
  </mergeCells>
  <conditionalFormatting sqref="D12">
    <cfRule type="cellIs" dxfId="0" priority="1" stopIfTrue="1" operator="equal">
      <formula>0</formula>
    </cfRule>
  </conditionalFormatting>
  <pageMargins left="0.25" right="0.2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8"/>
  <sheetViews>
    <sheetView workbookViewId="0">
      <selection activeCell="H8" sqref="H8"/>
    </sheetView>
  </sheetViews>
  <sheetFormatPr defaultRowHeight="15"/>
  <cols>
    <col min="2" max="2" width="47.5703125" customWidth="1"/>
    <col min="3" max="3" width="11.42578125" customWidth="1"/>
    <col min="4" max="4" width="14.42578125" customWidth="1"/>
    <col min="5" max="5" width="12.7109375" customWidth="1"/>
  </cols>
  <sheetData>
    <row r="1" spans="1:5">
      <c r="B1" t="s">
        <v>431</v>
      </c>
    </row>
    <row r="3" spans="1:5" ht="20.100000000000001" customHeight="1">
      <c r="A3" s="347" t="s">
        <v>0</v>
      </c>
      <c r="B3" s="347"/>
      <c r="C3" s="347"/>
      <c r="D3" s="347"/>
      <c r="E3" s="347"/>
    </row>
    <row r="4" spans="1:5" ht="20.100000000000001" customHeight="1" thickBot="1">
      <c r="A4" s="346"/>
      <c r="B4" s="346"/>
      <c r="C4" s="204"/>
      <c r="D4" s="205"/>
      <c r="E4" s="1" t="s">
        <v>1</v>
      </c>
    </row>
    <row r="5" spans="1:5" ht="24.95" customHeight="1" thickBot="1">
      <c r="A5" s="2" t="s">
        <v>2</v>
      </c>
      <c r="B5" s="3" t="s">
        <v>3</v>
      </c>
      <c r="C5" s="3" t="s">
        <v>379</v>
      </c>
      <c r="D5" s="206" t="s">
        <v>380</v>
      </c>
      <c r="E5" s="207" t="s">
        <v>244</v>
      </c>
    </row>
    <row r="6" spans="1:5" ht="20.100000000000001" customHeight="1" thickBot="1">
      <c r="A6" s="38">
        <v>1</v>
      </c>
      <c r="B6" s="39">
        <v>2</v>
      </c>
      <c r="C6" s="39">
        <v>3</v>
      </c>
      <c r="D6" s="39">
        <v>4</v>
      </c>
      <c r="E6" s="208">
        <v>5</v>
      </c>
    </row>
    <row r="7" spans="1:5" ht="20.100000000000001" customHeight="1" thickBot="1">
      <c r="A7" s="8" t="s">
        <v>5</v>
      </c>
      <c r="B7" s="9" t="s">
        <v>6</v>
      </c>
      <c r="C7" s="209">
        <f>+C8+C9+C10+C11+C12+C13</f>
        <v>47504</v>
      </c>
      <c r="D7" s="209">
        <f>+D8+D9+D10+D11+D12+D13</f>
        <v>76363</v>
      </c>
      <c r="E7" s="210">
        <v>79253</v>
      </c>
    </row>
    <row r="8" spans="1:5" ht="20.100000000000001" customHeight="1">
      <c r="A8" s="11" t="s">
        <v>7</v>
      </c>
      <c r="B8" s="12" t="s">
        <v>8</v>
      </c>
      <c r="C8" s="211">
        <v>13289</v>
      </c>
      <c r="D8" s="211">
        <v>45361</v>
      </c>
      <c r="E8" s="212">
        <v>45198</v>
      </c>
    </row>
    <row r="9" spans="1:5" ht="20.100000000000001" customHeight="1">
      <c r="A9" s="14" t="s">
        <v>9</v>
      </c>
      <c r="B9" s="15" t="s">
        <v>10</v>
      </c>
      <c r="C9" s="213">
        <v>19737</v>
      </c>
      <c r="D9" s="213">
        <v>20626</v>
      </c>
      <c r="E9" s="59">
        <v>22254</v>
      </c>
    </row>
    <row r="10" spans="1:5" ht="20.100000000000001" customHeight="1">
      <c r="A10" s="14" t="s">
        <v>11</v>
      </c>
      <c r="B10" s="15" t="s">
        <v>12</v>
      </c>
      <c r="C10" s="213">
        <v>10881</v>
      </c>
      <c r="D10" s="213">
        <v>7766</v>
      </c>
      <c r="E10" s="59">
        <v>10601</v>
      </c>
    </row>
    <row r="11" spans="1:5" ht="20.100000000000001" customHeight="1">
      <c r="A11" s="14" t="s">
        <v>13</v>
      </c>
      <c r="B11" s="15" t="s">
        <v>14</v>
      </c>
      <c r="C11" s="213">
        <v>679</v>
      </c>
      <c r="D11" s="213">
        <v>662</v>
      </c>
      <c r="E11" s="59">
        <v>1200</v>
      </c>
    </row>
    <row r="12" spans="1:5" ht="20.100000000000001" customHeight="1">
      <c r="A12" s="14" t="s">
        <v>15</v>
      </c>
      <c r="B12" s="15" t="s">
        <v>16</v>
      </c>
      <c r="C12" s="214">
        <v>488</v>
      </c>
      <c r="D12" s="214">
        <v>416</v>
      </c>
      <c r="E12" s="59"/>
    </row>
    <row r="13" spans="1:5" ht="20.100000000000001" customHeight="1" thickBot="1">
      <c r="A13" s="17" t="s">
        <v>17</v>
      </c>
      <c r="B13" s="60" t="s">
        <v>18</v>
      </c>
      <c r="C13" s="215">
        <v>2430</v>
      </c>
      <c r="D13" s="215">
        <v>1532</v>
      </c>
      <c r="E13" s="59"/>
    </row>
    <row r="14" spans="1:5" ht="20.100000000000001" customHeight="1" thickBot="1">
      <c r="A14" s="8" t="s">
        <v>19</v>
      </c>
      <c r="B14" s="19" t="s">
        <v>20</v>
      </c>
      <c r="C14" s="209">
        <f>+C15+C16+C17+C18+C19</f>
        <v>33035</v>
      </c>
      <c r="D14" s="209">
        <f>+D15+D16+D17+D18+D19</f>
        <v>5548</v>
      </c>
      <c r="E14" s="210">
        <v>4976</v>
      </c>
    </row>
    <row r="15" spans="1:5" ht="20.100000000000001" customHeight="1">
      <c r="A15" s="11" t="s">
        <v>21</v>
      </c>
      <c r="B15" s="12" t="s">
        <v>22</v>
      </c>
      <c r="C15" s="211"/>
      <c r="D15" s="211"/>
      <c r="E15" s="212"/>
    </row>
    <row r="16" spans="1:5" ht="20.100000000000001" customHeight="1">
      <c r="A16" s="14" t="s">
        <v>23</v>
      </c>
      <c r="B16" s="15" t="s">
        <v>24</v>
      </c>
      <c r="C16" s="213"/>
      <c r="D16" s="213"/>
      <c r="E16" s="59"/>
    </row>
    <row r="17" spans="1:5" ht="20.100000000000001" customHeight="1">
      <c r="A17" s="14" t="s">
        <v>25</v>
      </c>
      <c r="B17" s="15" t="s">
        <v>26</v>
      </c>
      <c r="C17" s="213"/>
      <c r="D17" s="213"/>
      <c r="E17" s="59"/>
    </row>
    <row r="18" spans="1:5" ht="20.100000000000001" customHeight="1">
      <c r="A18" s="14" t="s">
        <v>27</v>
      </c>
      <c r="B18" s="15" t="s">
        <v>28</v>
      </c>
      <c r="C18" s="213"/>
      <c r="D18" s="213"/>
      <c r="E18" s="59"/>
    </row>
    <row r="19" spans="1:5" ht="20.100000000000001" customHeight="1">
      <c r="A19" s="14" t="s">
        <v>29</v>
      </c>
      <c r="B19" s="15" t="s">
        <v>30</v>
      </c>
      <c r="C19" s="213">
        <v>33035</v>
      </c>
      <c r="D19" s="213">
        <v>5548</v>
      </c>
      <c r="E19" s="59">
        <v>4976</v>
      </c>
    </row>
    <row r="20" spans="1:5" ht="20.100000000000001" customHeight="1" thickBot="1">
      <c r="A20" s="17" t="s">
        <v>31</v>
      </c>
      <c r="B20" s="60" t="s">
        <v>32</v>
      </c>
      <c r="C20" s="216"/>
      <c r="D20" s="216"/>
      <c r="E20" s="63"/>
    </row>
    <row r="21" spans="1:5" ht="20.100000000000001" customHeight="1" thickBot="1">
      <c r="A21" s="8" t="s">
        <v>33</v>
      </c>
      <c r="B21" s="9" t="s">
        <v>34</v>
      </c>
      <c r="C21" s="209">
        <f>+C22+C23+C24+C25+C26</f>
        <v>0</v>
      </c>
      <c r="D21" s="209">
        <f>+D22+D23+D24+D25+D26</f>
        <v>9999</v>
      </c>
      <c r="E21" s="210">
        <f>+E22+E23+E24+E25+E26</f>
        <v>0</v>
      </c>
    </row>
    <row r="22" spans="1:5" ht="20.100000000000001" customHeight="1">
      <c r="A22" s="11" t="s">
        <v>35</v>
      </c>
      <c r="B22" s="12" t="s">
        <v>36</v>
      </c>
      <c r="C22" s="211"/>
      <c r="D22" s="211">
        <v>9999</v>
      </c>
      <c r="E22" s="212"/>
    </row>
    <row r="23" spans="1:5" ht="20.100000000000001" customHeight="1">
      <c r="A23" s="14" t="s">
        <v>37</v>
      </c>
      <c r="B23" s="15" t="s">
        <v>38</v>
      </c>
      <c r="C23" s="213"/>
      <c r="D23" s="213"/>
      <c r="E23" s="59"/>
    </row>
    <row r="24" spans="1:5" ht="20.100000000000001" customHeight="1">
      <c r="A24" s="14" t="s">
        <v>39</v>
      </c>
      <c r="B24" s="15" t="s">
        <v>40</v>
      </c>
      <c r="C24" s="213"/>
      <c r="D24" s="213"/>
      <c r="E24" s="59"/>
    </row>
    <row r="25" spans="1:5" ht="20.100000000000001" customHeight="1">
      <c r="A25" s="14" t="s">
        <v>41</v>
      </c>
      <c r="B25" s="15" t="s">
        <v>42</v>
      </c>
      <c r="C25" s="213"/>
      <c r="D25" s="213"/>
      <c r="E25" s="59"/>
    </row>
    <row r="26" spans="1:5" ht="20.100000000000001" customHeight="1">
      <c r="A26" s="14" t="s">
        <v>43</v>
      </c>
      <c r="B26" s="15" t="s">
        <v>44</v>
      </c>
      <c r="C26" s="213"/>
      <c r="D26" s="213"/>
      <c r="E26" s="59"/>
    </row>
    <row r="27" spans="1:5" ht="20.100000000000001" customHeight="1" thickBot="1">
      <c r="A27" s="17" t="s">
        <v>45</v>
      </c>
      <c r="B27" s="60" t="s">
        <v>46</v>
      </c>
      <c r="C27" s="216"/>
      <c r="D27" s="216"/>
      <c r="E27" s="63"/>
    </row>
    <row r="28" spans="1:5" ht="20.100000000000001" customHeight="1" thickBot="1">
      <c r="A28" s="8" t="s">
        <v>47</v>
      </c>
      <c r="B28" s="9" t="s">
        <v>48</v>
      </c>
      <c r="C28" s="217">
        <f>+C29+C32+C33+C34</f>
        <v>9778</v>
      </c>
      <c r="D28" s="217">
        <f>+D29+D32+D33+D34</f>
        <v>10433</v>
      </c>
      <c r="E28" s="218">
        <f>+E29+E32+E33+E34</f>
        <v>9600</v>
      </c>
    </row>
    <row r="29" spans="1:5" ht="20.100000000000001" customHeight="1">
      <c r="A29" s="11" t="s">
        <v>49</v>
      </c>
      <c r="B29" s="12" t="s">
        <v>50</v>
      </c>
      <c r="C29" s="219">
        <f>+C30+C31</f>
        <v>8553</v>
      </c>
      <c r="D29" s="219">
        <f>+D30+D31</f>
        <v>8637</v>
      </c>
      <c r="E29" s="220">
        <v>8000</v>
      </c>
    </row>
    <row r="30" spans="1:5" ht="20.100000000000001" customHeight="1">
      <c r="A30" s="14" t="s">
        <v>51</v>
      </c>
      <c r="B30" s="15" t="s">
        <v>52</v>
      </c>
      <c r="C30" s="213">
        <v>393</v>
      </c>
      <c r="D30" s="213">
        <v>801</v>
      </c>
      <c r="E30" s="59">
        <v>500</v>
      </c>
    </row>
    <row r="31" spans="1:5" ht="20.100000000000001" customHeight="1">
      <c r="A31" s="14" t="s">
        <v>53</v>
      </c>
      <c r="B31" s="15" t="s">
        <v>54</v>
      </c>
      <c r="C31" s="213">
        <v>8160</v>
      </c>
      <c r="D31" s="213">
        <v>7836</v>
      </c>
      <c r="E31" s="59">
        <v>7500</v>
      </c>
    </row>
    <row r="32" spans="1:5" ht="20.100000000000001" customHeight="1">
      <c r="A32" s="14" t="s">
        <v>55</v>
      </c>
      <c r="B32" s="15" t="s">
        <v>56</v>
      </c>
      <c r="C32" s="213">
        <v>1158</v>
      </c>
      <c r="D32" s="213">
        <v>1625</v>
      </c>
      <c r="E32" s="59">
        <v>1500</v>
      </c>
    </row>
    <row r="33" spans="1:5" ht="20.100000000000001" customHeight="1">
      <c r="A33" s="14" t="s">
        <v>57</v>
      </c>
      <c r="B33" s="15" t="s">
        <v>58</v>
      </c>
      <c r="C33" s="213">
        <v>43</v>
      </c>
      <c r="D33" s="213">
        <v>127</v>
      </c>
      <c r="E33" s="59">
        <v>100</v>
      </c>
    </row>
    <row r="34" spans="1:5" ht="20.100000000000001" customHeight="1" thickBot="1">
      <c r="A34" s="17" t="s">
        <v>59</v>
      </c>
      <c r="B34" s="60" t="s">
        <v>60</v>
      </c>
      <c r="C34" s="216">
        <v>24</v>
      </c>
      <c r="D34" s="216">
        <v>44</v>
      </c>
      <c r="E34" s="63"/>
    </row>
    <row r="35" spans="1:5" ht="20.100000000000001" customHeight="1" thickBot="1">
      <c r="A35" s="8" t="s">
        <v>61</v>
      </c>
      <c r="B35" s="9" t="s">
        <v>62</v>
      </c>
      <c r="C35" s="209">
        <f>SUM(C36:C45)</f>
        <v>6596</v>
      </c>
      <c r="D35" s="209">
        <f>SUM(D36:D45)</f>
        <v>8039</v>
      </c>
      <c r="E35" s="210">
        <f>SUM(E36:E45)</f>
        <v>4650</v>
      </c>
    </row>
    <row r="36" spans="1:5" ht="20.100000000000001" customHeight="1">
      <c r="A36" s="11" t="s">
        <v>63</v>
      </c>
      <c r="B36" s="12" t="s">
        <v>64</v>
      </c>
      <c r="C36" s="211"/>
      <c r="D36" s="211"/>
      <c r="E36" s="212"/>
    </row>
    <row r="37" spans="1:5" ht="20.100000000000001" customHeight="1">
      <c r="A37" s="14" t="s">
        <v>65</v>
      </c>
      <c r="B37" s="15" t="s">
        <v>66</v>
      </c>
      <c r="C37" s="213">
        <v>895</v>
      </c>
      <c r="D37" s="213">
        <v>964</v>
      </c>
      <c r="E37" s="59">
        <v>900</v>
      </c>
    </row>
    <row r="38" spans="1:5" ht="20.100000000000001" customHeight="1">
      <c r="A38" s="14" t="s">
        <v>67</v>
      </c>
      <c r="B38" s="15" t="s">
        <v>68</v>
      </c>
      <c r="C38" s="213"/>
      <c r="D38" s="213"/>
      <c r="E38" s="59"/>
    </row>
    <row r="39" spans="1:5" ht="20.100000000000001" customHeight="1">
      <c r="A39" s="14" t="s">
        <v>69</v>
      </c>
      <c r="B39" s="15" t="s">
        <v>70</v>
      </c>
      <c r="C39" s="213"/>
      <c r="D39" s="213"/>
      <c r="E39" s="59"/>
    </row>
    <row r="40" spans="1:5" ht="20.100000000000001" customHeight="1">
      <c r="A40" s="14" t="s">
        <v>71</v>
      </c>
      <c r="B40" s="15" t="s">
        <v>72</v>
      </c>
      <c r="C40" s="213">
        <v>1566</v>
      </c>
      <c r="D40" s="213">
        <v>4330</v>
      </c>
      <c r="E40" s="59">
        <v>3700</v>
      </c>
    </row>
    <row r="41" spans="1:5" ht="20.100000000000001" customHeight="1">
      <c r="A41" s="14" t="s">
        <v>73</v>
      </c>
      <c r="B41" s="15" t="s">
        <v>74</v>
      </c>
      <c r="C41" s="213"/>
      <c r="D41" s="213"/>
      <c r="E41" s="59"/>
    </row>
    <row r="42" spans="1:5" ht="20.100000000000001" customHeight="1">
      <c r="A42" s="14" t="s">
        <v>75</v>
      </c>
      <c r="B42" s="15" t="s">
        <v>76</v>
      </c>
      <c r="C42" s="213"/>
      <c r="D42" s="213"/>
      <c r="E42" s="59"/>
    </row>
    <row r="43" spans="1:5" ht="20.100000000000001" customHeight="1">
      <c r="A43" s="14" t="s">
        <v>77</v>
      </c>
      <c r="B43" s="15" t="s">
        <v>78</v>
      </c>
      <c r="C43" s="213">
        <v>456</v>
      </c>
      <c r="D43" s="213">
        <v>182</v>
      </c>
      <c r="E43" s="59">
        <v>50</v>
      </c>
    </row>
    <row r="44" spans="1:5" ht="20.100000000000001" customHeight="1">
      <c r="A44" s="14" t="s">
        <v>79</v>
      </c>
      <c r="B44" s="15" t="s">
        <v>80</v>
      </c>
      <c r="C44" s="221"/>
      <c r="D44" s="221"/>
      <c r="E44" s="222"/>
    </row>
    <row r="45" spans="1:5" ht="20.100000000000001" customHeight="1" thickBot="1">
      <c r="A45" s="17" t="s">
        <v>81</v>
      </c>
      <c r="B45" s="60" t="s">
        <v>82</v>
      </c>
      <c r="C45" s="223">
        <v>3679</v>
      </c>
      <c r="D45" s="223">
        <v>2563</v>
      </c>
      <c r="E45" s="224"/>
    </row>
    <row r="46" spans="1:5" ht="20.100000000000001" customHeight="1" thickBot="1">
      <c r="A46" s="8" t="s">
        <v>83</v>
      </c>
      <c r="B46" s="9" t="s">
        <v>84</v>
      </c>
      <c r="C46" s="209">
        <f>SUM(C47:C51)</f>
        <v>0</v>
      </c>
      <c r="D46" s="209">
        <f>SUM(D47:D51)</f>
        <v>0</v>
      </c>
      <c r="E46" s="210">
        <f>SUM(E47:E51)</f>
        <v>0</v>
      </c>
    </row>
    <row r="47" spans="1:5" ht="20.100000000000001" customHeight="1">
      <c r="A47" s="11" t="s">
        <v>85</v>
      </c>
      <c r="B47" s="12" t="s">
        <v>86</v>
      </c>
      <c r="C47" s="225"/>
      <c r="D47" s="225"/>
      <c r="E47" s="226"/>
    </row>
    <row r="48" spans="1:5" ht="20.100000000000001" customHeight="1">
      <c r="A48" s="14" t="s">
        <v>87</v>
      </c>
      <c r="B48" s="15" t="s">
        <v>88</v>
      </c>
      <c r="C48" s="221"/>
      <c r="D48" s="221"/>
      <c r="E48" s="222"/>
    </row>
    <row r="49" spans="1:5" ht="20.100000000000001" customHeight="1">
      <c r="A49" s="14" t="s">
        <v>89</v>
      </c>
      <c r="B49" s="15" t="s">
        <v>90</v>
      </c>
      <c r="C49" s="221"/>
      <c r="D49" s="221"/>
      <c r="E49" s="222"/>
    </row>
    <row r="50" spans="1:5" ht="20.100000000000001" customHeight="1">
      <c r="A50" s="14" t="s">
        <v>91</v>
      </c>
      <c r="B50" s="15" t="s">
        <v>92</v>
      </c>
      <c r="C50" s="221"/>
      <c r="D50" s="221"/>
      <c r="E50" s="222"/>
    </row>
    <row r="51" spans="1:5" ht="20.100000000000001" customHeight="1" thickBot="1">
      <c r="A51" s="17" t="s">
        <v>93</v>
      </c>
      <c r="B51" s="60" t="s">
        <v>94</v>
      </c>
      <c r="C51" s="223"/>
      <c r="D51" s="223"/>
      <c r="E51" s="224"/>
    </row>
    <row r="52" spans="1:5" ht="20.100000000000001" customHeight="1" thickBot="1">
      <c r="A52" s="8" t="s">
        <v>95</v>
      </c>
      <c r="B52" s="9" t="s">
        <v>96</v>
      </c>
      <c r="C52" s="209">
        <f>SUM(C53:C55)</f>
        <v>0</v>
      </c>
      <c r="D52" s="209">
        <f>SUM(D53:D55)</f>
        <v>0</v>
      </c>
      <c r="E52" s="210">
        <f>SUM(E53:E55)</f>
        <v>0</v>
      </c>
    </row>
    <row r="53" spans="1:5" ht="20.100000000000001" customHeight="1">
      <c r="A53" s="11" t="s">
        <v>97</v>
      </c>
      <c r="B53" s="12" t="s">
        <v>98</v>
      </c>
      <c r="C53" s="211"/>
      <c r="D53" s="211"/>
      <c r="E53" s="212"/>
    </row>
    <row r="54" spans="1:5" ht="20.100000000000001" customHeight="1">
      <c r="A54" s="14" t="s">
        <v>99</v>
      </c>
      <c r="B54" s="15" t="s">
        <v>100</v>
      </c>
      <c r="C54" s="213"/>
      <c r="D54" s="213"/>
      <c r="E54" s="59"/>
    </row>
    <row r="55" spans="1:5" ht="20.100000000000001" customHeight="1">
      <c r="A55" s="14" t="s">
        <v>101</v>
      </c>
      <c r="B55" s="15" t="s">
        <v>102</v>
      </c>
      <c r="C55" s="213"/>
      <c r="D55" s="213"/>
      <c r="E55" s="59"/>
    </row>
    <row r="56" spans="1:5" ht="20.100000000000001" customHeight="1" thickBot="1">
      <c r="A56" s="17" t="s">
        <v>103</v>
      </c>
      <c r="B56" s="60" t="s">
        <v>104</v>
      </c>
      <c r="C56" s="216"/>
      <c r="D56" s="216"/>
      <c r="E56" s="63"/>
    </row>
    <row r="57" spans="1:5" ht="20.100000000000001" customHeight="1" thickBot="1">
      <c r="A57" s="8" t="s">
        <v>105</v>
      </c>
      <c r="B57" s="19" t="s">
        <v>106</v>
      </c>
      <c r="C57" s="209">
        <f>SUM(C58:C60)</f>
        <v>0</v>
      </c>
      <c r="D57" s="209">
        <f>SUM(D58:D60)</f>
        <v>0</v>
      </c>
      <c r="E57" s="210">
        <f>SUM(E58:E60)</f>
        <v>0</v>
      </c>
    </row>
    <row r="58" spans="1:5" ht="20.100000000000001" customHeight="1">
      <c r="A58" s="14" t="s">
        <v>107</v>
      </c>
      <c r="B58" s="12" t="s">
        <v>108</v>
      </c>
      <c r="C58" s="221"/>
      <c r="D58" s="221"/>
      <c r="E58" s="222"/>
    </row>
    <row r="59" spans="1:5" ht="20.100000000000001" customHeight="1">
      <c r="A59" s="14" t="s">
        <v>109</v>
      </c>
      <c r="B59" s="15" t="s">
        <v>110</v>
      </c>
      <c r="C59" s="221"/>
      <c r="D59" s="221"/>
      <c r="E59" s="222"/>
    </row>
    <row r="60" spans="1:5" ht="20.100000000000001" customHeight="1">
      <c r="A60" s="14" t="s">
        <v>111</v>
      </c>
      <c r="B60" s="15" t="s">
        <v>112</v>
      </c>
      <c r="C60" s="221"/>
      <c r="D60" s="221"/>
      <c r="E60" s="222"/>
    </row>
    <row r="61" spans="1:5" ht="20.100000000000001" customHeight="1" thickBot="1">
      <c r="A61" s="14" t="s">
        <v>113</v>
      </c>
      <c r="B61" s="60" t="s">
        <v>114</v>
      </c>
      <c r="C61" s="221"/>
      <c r="D61" s="221"/>
      <c r="E61" s="222"/>
    </row>
    <row r="62" spans="1:5" ht="20.100000000000001" customHeight="1" thickBot="1">
      <c r="A62" s="8" t="s">
        <v>115</v>
      </c>
      <c r="B62" s="9" t="s">
        <v>116</v>
      </c>
      <c r="C62" s="217">
        <f>+C7+C14+C21+C28+C35+C46+C52+C57</f>
        <v>96913</v>
      </c>
      <c r="D62" s="217">
        <f>+D7+D14+D21+D28+D35+D46+D52+D57</f>
        <v>110382</v>
      </c>
      <c r="E62" s="218">
        <f>+E7+E14+E21+E28+E35+E46+E52+E57</f>
        <v>98479</v>
      </c>
    </row>
    <row r="63" spans="1:5" ht="20.100000000000001" customHeight="1" thickBot="1">
      <c r="A63" s="227" t="s">
        <v>117</v>
      </c>
      <c r="B63" s="19" t="s">
        <v>118</v>
      </c>
      <c r="C63" s="209">
        <f>SUM(C64:C66)</f>
        <v>0</v>
      </c>
      <c r="D63" s="209">
        <f>SUM(D64:D66)</f>
        <v>0</v>
      </c>
      <c r="E63" s="210">
        <f>SUM(E64:E66)</f>
        <v>0</v>
      </c>
    </row>
    <row r="64" spans="1:5" ht="20.100000000000001" customHeight="1">
      <c r="A64" s="14" t="s">
        <v>119</v>
      </c>
      <c r="B64" s="12" t="s">
        <v>120</v>
      </c>
      <c r="C64" s="221"/>
      <c r="D64" s="221"/>
      <c r="E64" s="222"/>
    </row>
    <row r="65" spans="1:5" ht="20.100000000000001" customHeight="1">
      <c r="A65" s="14" t="s">
        <v>121</v>
      </c>
      <c r="B65" s="15" t="s">
        <v>122</v>
      </c>
      <c r="C65" s="221"/>
      <c r="D65" s="221"/>
      <c r="E65" s="222"/>
    </row>
    <row r="66" spans="1:5" ht="20.100000000000001" customHeight="1" thickBot="1">
      <c r="A66" s="14" t="s">
        <v>123</v>
      </c>
      <c r="B66" s="228" t="s">
        <v>378</v>
      </c>
      <c r="C66" s="221"/>
      <c r="D66" s="221"/>
      <c r="E66" s="222"/>
    </row>
    <row r="67" spans="1:5" ht="20.100000000000001" customHeight="1" thickBot="1">
      <c r="A67" s="227" t="s">
        <v>125</v>
      </c>
      <c r="B67" s="19" t="s">
        <v>126</v>
      </c>
      <c r="C67" s="209">
        <f>SUM(C68:C71)</f>
        <v>0</v>
      </c>
      <c r="D67" s="209">
        <f>SUM(D68:D71)</f>
        <v>0</v>
      </c>
      <c r="E67" s="210">
        <f>SUM(E68:E71)</f>
        <v>0</v>
      </c>
    </row>
    <row r="68" spans="1:5" ht="20.100000000000001" customHeight="1">
      <c r="A68" s="14" t="s">
        <v>127</v>
      </c>
      <c r="B68" s="12" t="s">
        <v>128</v>
      </c>
      <c r="C68" s="221"/>
      <c r="D68" s="221"/>
      <c r="E68" s="222"/>
    </row>
    <row r="69" spans="1:5" ht="20.100000000000001" customHeight="1">
      <c r="A69" s="14" t="s">
        <v>129</v>
      </c>
      <c r="B69" s="15" t="s">
        <v>130</v>
      </c>
      <c r="C69" s="221"/>
      <c r="D69" s="221"/>
      <c r="E69" s="222"/>
    </row>
    <row r="70" spans="1:5" ht="20.100000000000001" customHeight="1">
      <c r="A70" s="14" t="s">
        <v>131</v>
      </c>
      <c r="B70" s="15" t="s">
        <v>132</v>
      </c>
      <c r="C70" s="221"/>
      <c r="D70" s="221"/>
      <c r="E70" s="222"/>
    </row>
    <row r="71" spans="1:5" ht="20.100000000000001" customHeight="1" thickBot="1">
      <c r="A71" s="14" t="s">
        <v>133</v>
      </c>
      <c r="B71" s="60" t="s">
        <v>134</v>
      </c>
      <c r="C71" s="221"/>
      <c r="D71" s="221"/>
      <c r="E71" s="222"/>
    </row>
    <row r="72" spans="1:5" ht="20.100000000000001" customHeight="1" thickBot="1">
      <c r="A72" s="227" t="s">
        <v>135</v>
      </c>
      <c r="B72" s="19" t="s">
        <v>136</v>
      </c>
      <c r="C72" s="209">
        <f>SUM(C73:C74)</f>
        <v>17829</v>
      </c>
      <c r="D72" s="209">
        <f>SUM(D73:D74)</f>
        <v>12714</v>
      </c>
      <c r="E72" s="210">
        <f>SUM(E73:E74)</f>
        <v>14363</v>
      </c>
    </row>
    <row r="73" spans="1:5" ht="20.100000000000001" customHeight="1">
      <c r="A73" s="14" t="s">
        <v>137</v>
      </c>
      <c r="B73" s="12" t="s">
        <v>138</v>
      </c>
      <c r="C73" s="221">
        <v>17829</v>
      </c>
      <c r="D73" s="221">
        <v>12714</v>
      </c>
      <c r="E73" s="222">
        <v>14363</v>
      </c>
    </row>
    <row r="74" spans="1:5" ht="20.100000000000001" customHeight="1" thickBot="1">
      <c r="A74" s="14" t="s">
        <v>139</v>
      </c>
      <c r="B74" s="60" t="s">
        <v>140</v>
      </c>
      <c r="C74" s="221"/>
      <c r="D74" s="221"/>
      <c r="E74" s="222"/>
    </row>
    <row r="75" spans="1:5" ht="20.100000000000001" customHeight="1" thickBot="1">
      <c r="A75" s="227" t="s">
        <v>141</v>
      </c>
      <c r="B75" s="19" t="s">
        <v>142</v>
      </c>
      <c r="C75" s="209">
        <f>SUM(C76:C78)</f>
        <v>0</v>
      </c>
      <c r="D75" s="209">
        <f>SUM(D76:D78)</f>
        <v>2871</v>
      </c>
      <c r="E75" s="210">
        <f>SUM(E76:E78)</f>
        <v>0</v>
      </c>
    </row>
    <row r="76" spans="1:5" ht="20.100000000000001" customHeight="1">
      <c r="A76" s="14" t="s">
        <v>143</v>
      </c>
      <c r="B76" s="12" t="s">
        <v>144</v>
      </c>
      <c r="C76" s="221"/>
      <c r="D76" s="221">
        <v>2871</v>
      </c>
      <c r="E76" s="222"/>
    </row>
    <row r="77" spans="1:5" ht="20.100000000000001" customHeight="1">
      <c r="A77" s="14" t="s">
        <v>145</v>
      </c>
      <c r="B77" s="15" t="s">
        <v>146</v>
      </c>
      <c r="C77" s="221"/>
      <c r="D77" s="221"/>
      <c r="E77" s="222"/>
    </row>
    <row r="78" spans="1:5" ht="20.100000000000001" customHeight="1" thickBot="1">
      <c r="A78" s="14" t="s">
        <v>147</v>
      </c>
      <c r="B78" s="60" t="s">
        <v>148</v>
      </c>
      <c r="C78" s="221"/>
      <c r="D78" s="221"/>
      <c r="E78" s="222"/>
    </row>
    <row r="79" spans="1:5" ht="20.100000000000001" customHeight="1" thickBot="1">
      <c r="A79" s="227" t="s">
        <v>149</v>
      </c>
      <c r="B79" s="19" t="s">
        <v>150</v>
      </c>
      <c r="C79" s="209">
        <f>SUM(C80:C83)</f>
        <v>0</v>
      </c>
      <c r="D79" s="209">
        <f>SUM(D80:D83)</f>
        <v>0</v>
      </c>
      <c r="E79" s="210">
        <f>SUM(E80:E83)</f>
        <v>0</v>
      </c>
    </row>
    <row r="80" spans="1:5" ht="20.100000000000001" customHeight="1">
      <c r="A80" s="229" t="s">
        <v>151</v>
      </c>
      <c r="B80" s="12" t="s">
        <v>152</v>
      </c>
      <c r="C80" s="221"/>
      <c r="D80" s="221"/>
      <c r="E80" s="222"/>
    </row>
    <row r="81" spans="1:5" ht="20.100000000000001" customHeight="1">
      <c r="A81" s="230" t="s">
        <v>153</v>
      </c>
      <c r="B81" s="15" t="s">
        <v>154</v>
      </c>
      <c r="C81" s="221"/>
      <c r="D81" s="221"/>
      <c r="E81" s="222"/>
    </row>
    <row r="82" spans="1:5" ht="20.100000000000001" customHeight="1">
      <c r="A82" s="230" t="s">
        <v>155</v>
      </c>
      <c r="B82" s="15" t="s">
        <v>156</v>
      </c>
      <c r="C82" s="221"/>
      <c r="D82" s="221"/>
      <c r="E82" s="222"/>
    </row>
    <row r="83" spans="1:5" ht="20.100000000000001" customHeight="1" thickBot="1">
      <c r="A83" s="231" t="s">
        <v>157</v>
      </c>
      <c r="B83" s="60" t="s">
        <v>158</v>
      </c>
      <c r="C83" s="221"/>
      <c r="D83" s="221"/>
      <c r="E83" s="222"/>
    </row>
    <row r="84" spans="1:5" ht="20.100000000000001" customHeight="1" thickBot="1">
      <c r="A84" s="227" t="s">
        <v>159</v>
      </c>
      <c r="B84" s="19" t="s">
        <v>160</v>
      </c>
      <c r="C84" s="232"/>
      <c r="D84" s="232"/>
      <c r="E84" s="233"/>
    </row>
    <row r="85" spans="1:5" ht="20.100000000000001" customHeight="1" thickBot="1">
      <c r="A85" s="227" t="s">
        <v>161</v>
      </c>
      <c r="B85" s="234" t="s">
        <v>162</v>
      </c>
      <c r="C85" s="217">
        <f>+C63+C67+C72+C75+C79+C84</f>
        <v>17829</v>
      </c>
      <c r="D85" s="217">
        <f>+D63+D67+D72+D75+D79+D84</f>
        <v>15585</v>
      </c>
      <c r="E85" s="218">
        <f>+E63+E67+E72+E75+E79+E84</f>
        <v>14363</v>
      </c>
    </row>
    <row r="86" spans="1:5" ht="20.100000000000001" customHeight="1" thickBot="1">
      <c r="A86" s="345" t="s">
        <v>273</v>
      </c>
      <c r="B86" s="236" t="s">
        <v>423</v>
      </c>
      <c r="C86" s="217">
        <v>-3061</v>
      </c>
      <c r="D86" s="217"/>
      <c r="E86" s="218"/>
    </row>
    <row r="87" spans="1:5" ht="20.100000000000001" customHeight="1" thickBot="1">
      <c r="A87" s="235" t="s">
        <v>276</v>
      </c>
      <c r="B87" s="236" t="s">
        <v>164</v>
      </c>
      <c r="C87" s="217">
        <f>+C62+C85+C86</f>
        <v>111681</v>
      </c>
      <c r="D87" s="217">
        <f>+D62+D85</f>
        <v>125967</v>
      </c>
      <c r="E87" s="218">
        <f>+E62+E85</f>
        <v>112842</v>
      </c>
    </row>
    <row r="88" spans="1:5" ht="20.100000000000001" customHeight="1">
      <c r="A88" s="237"/>
      <c r="B88" s="238"/>
      <c r="C88" s="239"/>
      <c r="D88" s="240"/>
      <c r="E88" s="241"/>
    </row>
    <row r="89" spans="1:5" ht="20.100000000000001" customHeight="1">
      <c r="A89" s="347" t="s">
        <v>165</v>
      </c>
      <c r="B89" s="347"/>
      <c r="C89" s="347"/>
      <c r="D89" s="347"/>
      <c r="E89" s="347"/>
    </row>
    <row r="90" spans="1:5" ht="20.100000000000001" customHeight="1" thickBot="1">
      <c r="A90" s="348"/>
      <c r="B90" s="348"/>
      <c r="C90" s="204"/>
      <c r="D90" s="205"/>
      <c r="E90" s="1" t="s">
        <v>1</v>
      </c>
    </row>
    <row r="91" spans="1:5" ht="24.95" customHeight="1" thickBot="1">
      <c r="A91" s="2" t="s">
        <v>341</v>
      </c>
      <c r="B91" s="3" t="s">
        <v>166</v>
      </c>
      <c r="C91" s="3" t="s">
        <v>379</v>
      </c>
      <c r="D91" s="206" t="s">
        <v>380</v>
      </c>
      <c r="E91" s="207" t="s">
        <v>4</v>
      </c>
    </row>
    <row r="92" spans="1:5" ht="20.100000000000001" customHeight="1" thickBot="1">
      <c r="A92" s="38">
        <v>1</v>
      </c>
      <c r="B92" s="39">
        <v>2</v>
      </c>
      <c r="C92" s="39">
        <v>3</v>
      </c>
      <c r="D92" s="39">
        <v>4</v>
      </c>
      <c r="E92" s="40">
        <v>5</v>
      </c>
    </row>
    <row r="93" spans="1:5" ht="20.100000000000001" customHeight="1" thickBot="1">
      <c r="A93" s="41" t="s">
        <v>5</v>
      </c>
      <c r="B93" s="42" t="s">
        <v>167</v>
      </c>
      <c r="C93" s="242">
        <f>SUM(C94:C98)</f>
        <v>105712</v>
      </c>
      <c r="D93" s="243">
        <f>+D94+D95+D96+D97+D98</f>
        <v>64791</v>
      </c>
      <c r="E93" s="244">
        <f>+E94+E95+E96+E97+E98</f>
        <v>73561</v>
      </c>
    </row>
    <row r="94" spans="1:5" ht="20.100000000000001" customHeight="1">
      <c r="A94" s="44" t="s">
        <v>7</v>
      </c>
      <c r="B94" s="45" t="s">
        <v>168</v>
      </c>
      <c r="C94" s="245">
        <v>8557</v>
      </c>
      <c r="D94" s="246">
        <v>9110</v>
      </c>
      <c r="E94" s="247">
        <v>9580</v>
      </c>
    </row>
    <row r="95" spans="1:5" ht="20.100000000000001" customHeight="1">
      <c r="A95" s="14" t="s">
        <v>9</v>
      </c>
      <c r="B95" s="47" t="s">
        <v>169</v>
      </c>
      <c r="C95" s="248">
        <v>2212</v>
      </c>
      <c r="D95" s="213">
        <v>2358</v>
      </c>
      <c r="E95" s="59">
        <v>2535</v>
      </c>
    </row>
    <row r="96" spans="1:5" ht="20.100000000000001" customHeight="1">
      <c r="A96" s="14" t="s">
        <v>11</v>
      </c>
      <c r="B96" s="47" t="s">
        <v>170</v>
      </c>
      <c r="C96" s="249">
        <v>29448</v>
      </c>
      <c r="D96" s="216">
        <v>24637</v>
      </c>
      <c r="E96" s="63">
        <v>28410</v>
      </c>
    </row>
    <row r="97" spans="1:5" ht="20.100000000000001" customHeight="1">
      <c r="A97" s="14" t="s">
        <v>13</v>
      </c>
      <c r="B97" s="48" t="s">
        <v>171</v>
      </c>
      <c r="C97" s="249">
        <v>4238</v>
      </c>
      <c r="D97" s="216">
        <v>3928</v>
      </c>
      <c r="E97" s="63">
        <v>3050</v>
      </c>
    </row>
    <row r="98" spans="1:5" ht="20.100000000000001" customHeight="1">
      <c r="A98" s="14" t="s">
        <v>172</v>
      </c>
      <c r="B98" s="49" t="s">
        <v>173</v>
      </c>
      <c r="C98" s="249">
        <v>61257</v>
      </c>
      <c r="D98" s="216">
        <v>24758</v>
      </c>
      <c r="E98" s="63">
        <v>29986</v>
      </c>
    </row>
    <row r="99" spans="1:5" ht="20.100000000000001" customHeight="1">
      <c r="A99" s="14" t="s">
        <v>17</v>
      </c>
      <c r="B99" s="47" t="s">
        <v>174</v>
      </c>
      <c r="C99" s="249"/>
      <c r="D99" s="216"/>
      <c r="E99" s="63">
        <v>2363</v>
      </c>
    </row>
    <row r="100" spans="1:5" ht="20.100000000000001" customHeight="1">
      <c r="A100" s="14" t="s">
        <v>175</v>
      </c>
      <c r="B100" s="50" t="s">
        <v>176</v>
      </c>
      <c r="C100" s="249"/>
      <c r="D100" s="216"/>
      <c r="E100" s="63"/>
    </row>
    <row r="101" spans="1:5" ht="20.100000000000001" customHeight="1">
      <c r="A101" s="14" t="s">
        <v>177</v>
      </c>
      <c r="B101" s="51" t="s">
        <v>178</v>
      </c>
      <c r="C101" s="249"/>
      <c r="D101" s="216"/>
      <c r="E101" s="63"/>
    </row>
    <row r="102" spans="1:5" ht="20.100000000000001" customHeight="1">
      <c r="A102" s="14" t="s">
        <v>179</v>
      </c>
      <c r="B102" s="51" t="s">
        <v>180</v>
      </c>
      <c r="C102" s="249"/>
      <c r="D102" s="216"/>
      <c r="E102" s="63"/>
    </row>
    <row r="103" spans="1:5" ht="20.100000000000001" customHeight="1">
      <c r="A103" s="14" t="s">
        <v>181</v>
      </c>
      <c r="B103" s="50" t="s">
        <v>182</v>
      </c>
      <c r="C103" s="249">
        <v>60721</v>
      </c>
      <c r="D103" s="216">
        <v>23958</v>
      </c>
      <c r="E103" s="63">
        <v>27023</v>
      </c>
    </row>
    <row r="104" spans="1:5" ht="20.100000000000001" customHeight="1">
      <c r="A104" s="14" t="s">
        <v>183</v>
      </c>
      <c r="B104" s="50" t="s">
        <v>184</v>
      </c>
      <c r="C104" s="249"/>
      <c r="D104" s="216"/>
      <c r="E104" s="63"/>
    </row>
    <row r="105" spans="1:5" ht="20.100000000000001" customHeight="1">
      <c r="A105" s="14" t="s">
        <v>185</v>
      </c>
      <c r="B105" s="51" t="s">
        <v>186</v>
      </c>
      <c r="C105" s="249"/>
      <c r="D105" s="216"/>
      <c r="E105" s="63"/>
    </row>
    <row r="106" spans="1:5" ht="20.100000000000001" customHeight="1">
      <c r="A106" s="52" t="s">
        <v>187</v>
      </c>
      <c r="B106" s="53" t="s">
        <v>188</v>
      </c>
      <c r="C106" s="249"/>
      <c r="D106" s="216"/>
      <c r="E106" s="63"/>
    </row>
    <row r="107" spans="1:5" ht="20.100000000000001" customHeight="1">
      <c r="A107" s="14" t="s">
        <v>189</v>
      </c>
      <c r="B107" s="53" t="s">
        <v>190</v>
      </c>
      <c r="C107" s="249"/>
      <c r="D107" s="216"/>
      <c r="E107" s="63"/>
    </row>
    <row r="108" spans="1:5" ht="20.100000000000001" customHeight="1" thickBot="1">
      <c r="A108" s="54" t="s">
        <v>191</v>
      </c>
      <c r="B108" s="55" t="s">
        <v>192</v>
      </c>
      <c r="C108" s="250">
        <v>536</v>
      </c>
      <c r="D108" s="251">
        <v>800</v>
      </c>
      <c r="E108" s="252">
        <v>600</v>
      </c>
    </row>
    <row r="109" spans="1:5" ht="20.100000000000001" customHeight="1" thickBot="1">
      <c r="A109" s="8" t="s">
        <v>19</v>
      </c>
      <c r="B109" s="57" t="s">
        <v>193</v>
      </c>
      <c r="C109" s="253">
        <f>+C110+C112+C114</f>
        <v>2640</v>
      </c>
      <c r="D109" s="209">
        <f>+D110+D112+D114</f>
        <v>8680</v>
      </c>
      <c r="E109" s="210">
        <f>+E110+E112+E114</f>
        <v>1237</v>
      </c>
    </row>
    <row r="110" spans="1:5" ht="20.100000000000001" customHeight="1">
      <c r="A110" s="11" t="s">
        <v>21</v>
      </c>
      <c r="B110" s="47" t="s">
        <v>194</v>
      </c>
      <c r="C110" s="254">
        <v>1090</v>
      </c>
      <c r="D110" s="211">
        <v>514</v>
      </c>
      <c r="E110" s="212"/>
    </row>
    <row r="111" spans="1:5" ht="20.100000000000001" customHeight="1">
      <c r="A111" s="11" t="s">
        <v>23</v>
      </c>
      <c r="B111" s="58" t="s">
        <v>195</v>
      </c>
      <c r="C111" s="254"/>
      <c r="D111" s="211"/>
      <c r="E111" s="212"/>
    </row>
    <row r="112" spans="1:5" ht="20.100000000000001" customHeight="1">
      <c r="A112" s="11" t="s">
        <v>25</v>
      </c>
      <c r="B112" s="58" t="s">
        <v>196</v>
      </c>
      <c r="C112" s="248">
        <v>1550</v>
      </c>
      <c r="D112" s="213">
        <v>8166</v>
      </c>
      <c r="E112" s="59">
        <v>1237</v>
      </c>
    </row>
    <row r="113" spans="1:5" ht="20.100000000000001" customHeight="1">
      <c r="A113" s="11" t="s">
        <v>27</v>
      </c>
      <c r="B113" s="58" t="s">
        <v>197</v>
      </c>
      <c r="C113" s="255"/>
      <c r="D113" s="213"/>
      <c r="E113" s="59"/>
    </row>
    <row r="114" spans="1:5" ht="20.100000000000001" customHeight="1">
      <c r="A114" s="11" t="s">
        <v>29</v>
      </c>
      <c r="B114" s="60" t="s">
        <v>198</v>
      </c>
      <c r="C114" s="255"/>
      <c r="D114" s="213"/>
      <c r="E114" s="59"/>
    </row>
    <row r="115" spans="1:5" ht="20.100000000000001" customHeight="1">
      <c r="A115" s="11" t="s">
        <v>31</v>
      </c>
      <c r="B115" s="61" t="s">
        <v>199</v>
      </c>
      <c r="C115" s="255"/>
      <c r="D115" s="213"/>
      <c r="E115" s="59"/>
    </row>
    <row r="116" spans="1:5" ht="20.100000000000001" customHeight="1">
      <c r="A116" s="11" t="s">
        <v>200</v>
      </c>
      <c r="B116" s="62" t="s">
        <v>201</v>
      </c>
      <c r="C116" s="255"/>
      <c r="D116" s="213"/>
      <c r="E116" s="59"/>
    </row>
    <row r="117" spans="1:5" ht="20.100000000000001" customHeight="1">
      <c r="A117" s="11" t="s">
        <v>202</v>
      </c>
      <c r="B117" s="51" t="s">
        <v>180</v>
      </c>
      <c r="C117" s="255"/>
      <c r="D117" s="213"/>
      <c r="E117" s="59"/>
    </row>
    <row r="118" spans="1:5" ht="20.100000000000001" customHeight="1">
      <c r="A118" s="11" t="s">
        <v>203</v>
      </c>
      <c r="B118" s="51" t="s">
        <v>204</v>
      </c>
      <c r="C118" s="255"/>
      <c r="D118" s="213"/>
      <c r="E118" s="59"/>
    </row>
    <row r="119" spans="1:5" ht="20.100000000000001" customHeight="1">
      <c r="A119" s="11" t="s">
        <v>205</v>
      </c>
      <c r="B119" s="51" t="s">
        <v>206</v>
      </c>
      <c r="C119" s="255"/>
      <c r="D119" s="213"/>
      <c r="E119" s="59"/>
    </row>
    <row r="120" spans="1:5" ht="20.100000000000001" customHeight="1">
      <c r="A120" s="11" t="s">
        <v>207</v>
      </c>
      <c r="B120" s="51" t="s">
        <v>186</v>
      </c>
      <c r="C120" s="255"/>
      <c r="D120" s="213"/>
      <c r="E120" s="59"/>
    </row>
    <row r="121" spans="1:5" ht="20.100000000000001" customHeight="1">
      <c r="A121" s="11" t="s">
        <v>208</v>
      </c>
      <c r="B121" s="51" t="s">
        <v>209</v>
      </c>
      <c r="C121" s="255"/>
      <c r="D121" s="213"/>
      <c r="E121" s="59"/>
    </row>
    <row r="122" spans="1:5" ht="20.100000000000001" customHeight="1" thickBot="1">
      <c r="A122" s="52" t="s">
        <v>210</v>
      </c>
      <c r="B122" s="51" t="s">
        <v>211</v>
      </c>
      <c r="C122" s="256"/>
      <c r="D122" s="216"/>
      <c r="E122" s="63"/>
    </row>
    <row r="123" spans="1:5" ht="20.100000000000001" customHeight="1" thickBot="1">
      <c r="A123" s="8" t="s">
        <v>33</v>
      </c>
      <c r="B123" s="64" t="s">
        <v>212</v>
      </c>
      <c r="C123" s="253"/>
      <c r="D123" s="209">
        <f>+D124+D125</f>
        <v>6223</v>
      </c>
      <c r="E123" s="210">
        <f>+E124+E125</f>
        <v>1725</v>
      </c>
    </row>
    <row r="124" spans="1:5" ht="20.100000000000001" customHeight="1">
      <c r="A124" s="11" t="s">
        <v>35</v>
      </c>
      <c r="B124" s="65" t="s">
        <v>213</v>
      </c>
      <c r="C124" s="254"/>
      <c r="D124" s="211">
        <v>6223</v>
      </c>
      <c r="E124" s="212">
        <v>1725</v>
      </c>
    </row>
    <row r="125" spans="1:5" ht="20.100000000000001" customHeight="1" thickBot="1">
      <c r="A125" s="17" t="s">
        <v>37</v>
      </c>
      <c r="B125" s="58" t="s">
        <v>214</v>
      </c>
      <c r="C125" s="249"/>
      <c r="D125" s="216"/>
      <c r="E125" s="63"/>
    </row>
    <row r="126" spans="1:5" ht="20.100000000000001" customHeight="1" thickBot="1">
      <c r="A126" s="8" t="s">
        <v>215</v>
      </c>
      <c r="B126" s="64" t="s">
        <v>216</v>
      </c>
      <c r="C126" s="253">
        <f>+C93+C109+C123</f>
        <v>108352</v>
      </c>
      <c r="D126" s="209">
        <f>+D93+D109+D123</f>
        <v>79694</v>
      </c>
      <c r="E126" s="210">
        <f>+E93+E109+E123</f>
        <v>76523</v>
      </c>
    </row>
    <row r="127" spans="1:5" ht="20.100000000000001" customHeight="1" thickBot="1">
      <c r="A127" s="8" t="s">
        <v>61</v>
      </c>
      <c r="B127" s="64" t="s">
        <v>217</v>
      </c>
      <c r="C127" s="253">
        <f>+C128+C129+C130</f>
        <v>0</v>
      </c>
      <c r="D127" s="209">
        <f>+D128+D129+D130</f>
        <v>0</v>
      </c>
      <c r="E127" s="210">
        <f>+E128+E129+E130</f>
        <v>0</v>
      </c>
    </row>
    <row r="128" spans="1:5" ht="20.100000000000001" customHeight="1">
      <c r="A128" s="11" t="s">
        <v>63</v>
      </c>
      <c r="B128" s="65" t="s">
        <v>218</v>
      </c>
      <c r="C128" s="255"/>
      <c r="D128" s="213"/>
      <c r="E128" s="59"/>
    </row>
    <row r="129" spans="1:5" ht="20.100000000000001" customHeight="1">
      <c r="A129" s="11" t="s">
        <v>65</v>
      </c>
      <c r="B129" s="65" t="s">
        <v>219</v>
      </c>
      <c r="C129" s="255"/>
      <c r="D129" s="213"/>
      <c r="E129" s="59"/>
    </row>
    <row r="130" spans="1:5" ht="20.100000000000001" customHeight="1" thickBot="1">
      <c r="A130" s="52" t="s">
        <v>67</v>
      </c>
      <c r="B130" s="66" t="s">
        <v>220</v>
      </c>
      <c r="C130" s="255"/>
      <c r="D130" s="213"/>
      <c r="E130" s="59"/>
    </row>
    <row r="131" spans="1:5" ht="20.100000000000001" customHeight="1" thickBot="1">
      <c r="A131" s="8" t="s">
        <v>83</v>
      </c>
      <c r="B131" s="64" t="s">
        <v>221</v>
      </c>
      <c r="C131" s="253">
        <f>+C132+C133+C134+C135</f>
        <v>0</v>
      </c>
      <c r="D131" s="209">
        <f>+D132+D133+D134+D135</f>
        <v>0</v>
      </c>
      <c r="E131" s="210">
        <f>+E132+E133+E134+E135</f>
        <v>0</v>
      </c>
    </row>
    <row r="132" spans="1:5" ht="20.100000000000001" customHeight="1">
      <c r="A132" s="11" t="s">
        <v>85</v>
      </c>
      <c r="B132" s="65" t="s">
        <v>222</v>
      </c>
      <c r="C132" s="255"/>
      <c r="D132" s="213"/>
      <c r="E132" s="59"/>
    </row>
    <row r="133" spans="1:5" ht="20.100000000000001" customHeight="1">
      <c r="A133" s="11" t="s">
        <v>87</v>
      </c>
      <c r="B133" s="65" t="s">
        <v>223</v>
      </c>
      <c r="C133" s="255"/>
      <c r="D133" s="213"/>
      <c r="E133" s="59"/>
    </row>
    <row r="134" spans="1:5" ht="20.100000000000001" customHeight="1">
      <c r="A134" s="11" t="s">
        <v>89</v>
      </c>
      <c r="B134" s="65" t="s">
        <v>224</v>
      </c>
      <c r="C134" s="255"/>
      <c r="D134" s="213"/>
      <c r="E134" s="59"/>
    </row>
    <row r="135" spans="1:5" ht="20.100000000000001" customHeight="1" thickBot="1">
      <c r="A135" s="52" t="s">
        <v>91</v>
      </c>
      <c r="B135" s="66" t="s">
        <v>225</v>
      </c>
      <c r="C135" s="255"/>
      <c r="D135" s="213"/>
      <c r="E135" s="59"/>
    </row>
    <row r="136" spans="1:5" ht="20.100000000000001" customHeight="1" thickBot="1">
      <c r="A136" s="8" t="s">
        <v>226</v>
      </c>
      <c r="B136" s="64" t="s">
        <v>227</v>
      </c>
      <c r="C136" s="257">
        <f>+C137+C138+C139+C140</f>
        <v>0</v>
      </c>
      <c r="D136" s="217">
        <f>+D137+D138+D139+D140</f>
        <v>36711</v>
      </c>
      <c r="E136" s="218">
        <f>+E137+E138+E139+E140</f>
        <v>36319</v>
      </c>
    </row>
    <row r="137" spans="1:5" ht="20.100000000000001" customHeight="1">
      <c r="A137" s="11" t="s">
        <v>97</v>
      </c>
      <c r="B137" s="65" t="s">
        <v>228</v>
      </c>
      <c r="C137" s="255"/>
      <c r="D137" s="213"/>
      <c r="E137" s="59"/>
    </row>
    <row r="138" spans="1:5" ht="20.100000000000001" customHeight="1">
      <c r="A138" s="11" t="s">
        <v>99</v>
      </c>
      <c r="B138" s="65" t="s">
        <v>229</v>
      </c>
      <c r="C138" s="255"/>
      <c r="D138" s="213"/>
      <c r="E138" s="59"/>
    </row>
    <row r="139" spans="1:5" ht="20.100000000000001" customHeight="1">
      <c r="A139" s="11" t="s">
        <v>101</v>
      </c>
      <c r="B139" s="65" t="s">
        <v>230</v>
      </c>
      <c r="C139" s="255"/>
      <c r="D139" s="213"/>
      <c r="E139" s="59"/>
    </row>
    <row r="140" spans="1:5" ht="20.100000000000001" customHeight="1" thickBot="1">
      <c r="A140" s="52" t="s">
        <v>103</v>
      </c>
      <c r="B140" s="66" t="s">
        <v>387</v>
      </c>
      <c r="C140" s="255"/>
      <c r="D140" s="213">
        <v>36711</v>
      </c>
      <c r="E140" s="59">
        <v>36319</v>
      </c>
    </row>
    <row r="141" spans="1:5" ht="20.100000000000001" customHeight="1" thickBot="1">
      <c r="A141" s="8" t="s">
        <v>105</v>
      </c>
      <c r="B141" s="64" t="s">
        <v>232</v>
      </c>
      <c r="C141" s="258">
        <f>+C142+C143+C144+C145</f>
        <v>0</v>
      </c>
      <c r="D141" s="259">
        <f>+D142+D143+D144+D145</f>
        <v>0</v>
      </c>
      <c r="E141" s="260">
        <f>+E142+E143+E144+E145</f>
        <v>0</v>
      </c>
    </row>
    <row r="142" spans="1:5" ht="20.100000000000001" customHeight="1">
      <c r="A142" s="11" t="s">
        <v>107</v>
      </c>
      <c r="B142" s="65" t="s">
        <v>233</v>
      </c>
      <c r="C142" s="255"/>
      <c r="D142" s="213"/>
      <c r="E142" s="59"/>
    </row>
    <row r="143" spans="1:5" ht="20.100000000000001" customHeight="1">
      <c r="A143" s="11" t="s">
        <v>109</v>
      </c>
      <c r="B143" s="65" t="s">
        <v>234</v>
      </c>
      <c r="C143" s="255"/>
      <c r="D143" s="213"/>
      <c r="E143" s="59"/>
    </row>
    <row r="144" spans="1:5" ht="20.100000000000001" customHeight="1">
      <c r="A144" s="11" t="s">
        <v>111</v>
      </c>
      <c r="B144" s="65" t="s">
        <v>235</v>
      </c>
      <c r="C144" s="255"/>
      <c r="D144" s="213"/>
      <c r="E144" s="59"/>
    </row>
    <row r="145" spans="1:5" ht="20.100000000000001" customHeight="1" thickBot="1">
      <c r="A145" s="11" t="s">
        <v>113</v>
      </c>
      <c r="B145" s="65" t="s">
        <v>236</v>
      </c>
      <c r="C145" s="255"/>
      <c r="D145" s="213"/>
      <c r="E145" s="59"/>
    </row>
    <row r="146" spans="1:5" ht="20.100000000000001" customHeight="1" thickBot="1">
      <c r="A146" s="8" t="s">
        <v>115</v>
      </c>
      <c r="B146" s="64" t="s">
        <v>237</v>
      </c>
      <c r="C146" s="261">
        <f>+C127+C131+C136+C141</f>
        <v>0</v>
      </c>
      <c r="D146" s="262">
        <f>+D127+D131+D136+D141</f>
        <v>36711</v>
      </c>
      <c r="E146" s="263">
        <f>+E127+E131+E136+E141</f>
        <v>36319</v>
      </c>
    </row>
    <row r="147" spans="1:5" ht="20.100000000000001" customHeight="1" thickBot="1">
      <c r="A147" s="343" t="s">
        <v>238</v>
      </c>
      <c r="B147" s="344" t="s">
        <v>422</v>
      </c>
      <c r="C147" s="261">
        <v>-6465</v>
      </c>
      <c r="D147" s="262"/>
      <c r="E147" s="263"/>
    </row>
    <row r="148" spans="1:5" ht="20.100000000000001" customHeight="1" thickBot="1">
      <c r="A148" s="69" t="s">
        <v>259</v>
      </c>
      <c r="B148" s="70" t="s">
        <v>239</v>
      </c>
      <c r="C148" s="261">
        <f>+C126+C147</f>
        <v>101887</v>
      </c>
      <c r="D148" s="262">
        <f>+D126+D146</f>
        <v>116405</v>
      </c>
      <c r="E148" s="263">
        <f>+E126+E146</f>
        <v>112842</v>
      </c>
    </row>
  </sheetData>
  <mergeCells count="4">
    <mergeCell ref="A3:E3"/>
    <mergeCell ref="A4:B4"/>
    <mergeCell ref="A89:E89"/>
    <mergeCell ref="A90:B90"/>
  </mergeCells>
  <pageMargins left="0.25" right="0.25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C149"/>
  <sheetViews>
    <sheetView topLeftCell="A82" workbookViewId="0">
      <selection activeCell="C90" sqref="C90"/>
    </sheetView>
  </sheetViews>
  <sheetFormatPr defaultRowHeight="15"/>
  <cols>
    <col min="1" max="1" width="12.7109375" customWidth="1"/>
    <col min="2" max="2" width="59.28515625" customWidth="1"/>
    <col min="3" max="3" width="13.140625" customWidth="1"/>
  </cols>
  <sheetData>
    <row r="2" spans="1:3" ht="20.100000000000001" customHeight="1" thickBot="1">
      <c r="A2" s="266"/>
      <c r="B2" s="339"/>
      <c r="C2" s="267" t="s">
        <v>432</v>
      </c>
    </row>
    <row r="3" spans="1:3" ht="20.100000000000001" customHeight="1">
      <c r="A3" s="268" t="s">
        <v>249</v>
      </c>
      <c r="B3" s="269" t="s">
        <v>415</v>
      </c>
      <c r="C3" s="270"/>
    </row>
    <row r="4" spans="1:3" ht="20.100000000000001" customHeight="1" thickBot="1">
      <c r="A4" s="271"/>
      <c r="B4" s="272" t="s">
        <v>381</v>
      </c>
      <c r="C4" s="273"/>
    </row>
    <row r="5" spans="1:3" ht="20.100000000000001" customHeight="1" thickBot="1">
      <c r="A5" s="274"/>
      <c r="B5" s="274"/>
      <c r="C5" s="275" t="s">
        <v>340</v>
      </c>
    </row>
    <row r="6" spans="1:3" ht="20.100000000000001" customHeight="1" thickBot="1">
      <c r="A6" s="276" t="s">
        <v>382</v>
      </c>
      <c r="B6" s="277" t="s">
        <v>383</v>
      </c>
      <c r="C6" s="278" t="s">
        <v>384</v>
      </c>
    </row>
    <row r="7" spans="1:3" ht="20.100000000000001" customHeight="1" thickBot="1">
      <c r="A7" s="279">
        <v>1</v>
      </c>
      <c r="B7" s="280">
        <v>2</v>
      </c>
      <c r="C7" s="281">
        <v>3</v>
      </c>
    </row>
    <row r="8" spans="1:3" ht="20.100000000000001" customHeight="1" thickBot="1">
      <c r="A8" s="282"/>
      <c r="B8" s="283" t="s">
        <v>247</v>
      </c>
      <c r="C8" s="284"/>
    </row>
    <row r="9" spans="1:3" ht="20.100000000000001" customHeight="1" thickBot="1">
      <c r="A9" s="38" t="s">
        <v>5</v>
      </c>
      <c r="B9" s="9" t="s">
        <v>6</v>
      </c>
      <c r="C9" s="10">
        <f>+C10+C11+C12+C13+C14+C15</f>
        <v>79253</v>
      </c>
    </row>
    <row r="10" spans="1:3" ht="20.100000000000001" customHeight="1">
      <c r="A10" s="285" t="s">
        <v>7</v>
      </c>
      <c r="B10" s="12" t="s">
        <v>8</v>
      </c>
      <c r="C10" s="13">
        <v>45198</v>
      </c>
    </row>
    <row r="11" spans="1:3" ht="20.100000000000001" customHeight="1">
      <c r="A11" s="286" t="s">
        <v>9</v>
      </c>
      <c r="B11" s="15" t="s">
        <v>10</v>
      </c>
      <c r="C11" s="16">
        <v>22254</v>
      </c>
    </row>
    <row r="12" spans="1:3" ht="20.100000000000001" customHeight="1">
      <c r="A12" s="286" t="s">
        <v>11</v>
      </c>
      <c r="B12" s="15" t="s">
        <v>12</v>
      </c>
      <c r="C12" s="16">
        <v>10601</v>
      </c>
    </row>
    <row r="13" spans="1:3" ht="20.100000000000001" customHeight="1">
      <c r="A13" s="286" t="s">
        <v>13</v>
      </c>
      <c r="B13" s="15" t="s">
        <v>14</v>
      </c>
      <c r="C13" s="16">
        <v>1200</v>
      </c>
    </row>
    <row r="14" spans="1:3" ht="20.100000000000001" customHeight="1">
      <c r="A14" s="286" t="s">
        <v>15</v>
      </c>
      <c r="B14" s="15" t="s">
        <v>16</v>
      </c>
      <c r="C14" s="287"/>
    </row>
    <row r="15" spans="1:3" ht="20.100000000000001" customHeight="1" thickBot="1">
      <c r="A15" s="288" t="s">
        <v>17</v>
      </c>
      <c r="B15" s="18" t="s">
        <v>18</v>
      </c>
      <c r="C15" s="289"/>
    </row>
    <row r="16" spans="1:3" ht="20.100000000000001" customHeight="1" thickBot="1">
      <c r="A16" s="38" t="s">
        <v>19</v>
      </c>
      <c r="B16" s="19" t="s">
        <v>20</v>
      </c>
      <c r="C16" s="10">
        <f>+C17+C18+C19+C20+C21</f>
        <v>4976</v>
      </c>
    </row>
    <row r="17" spans="1:3" ht="20.100000000000001" customHeight="1">
      <c r="A17" s="285" t="s">
        <v>21</v>
      </c>
      <c r="B17" s="12" t="s">
        <v>22</v>
      </c>
      <c r="C17" s="13"/>
    </row>
    <row r="18" spans="1:3" ht="20.100000000000001" customHeight="1">
      <c r="A18" s="286" t="s">
        <v>23</v>
      </c>
      <c r="B18" s="15" t="s">
        <v>24</v>
      </c>
      <c r="C18" s="16"/>
    </row>
    <row r="19" spans="1:3" ht="20.100000000000001" customHeight="1">
      <c r="A19" s="286" t="s">
        <v>25</v>
      </c>
      <c r="B19" s="15" t="s">
        <v>26</v>
      </c>
      <c r="C19" s="16"/>
    </row>
    <row r="20" spans="1:3" ht="20.100000000000001" customHeight="1">
      <c r="A20" s="286" t="s">
        <v>27</v>
      </c>
      <c r="B20" s="15" t="s">
        <v>28</v>
      </c>
      <c r="C20" s="16"/>
    </row>
    <row r="21" spans="1:3" ht="20.100000000000001" customHeight="1">
      <c r="A21" s="286" t="s">
        <v>29</v>
      </c>
      <c r="B21" s="15" t="s">
        <v>30</v>
      </c>
      <c r="C21" s="16">
        <v>4976</v>
      </c>
    </row>
    <row r="22" spans="1:3" ht="15" customHeight="1" thickBot="1">
      <c r="A22" s="288" t="s">
        <v>31</v>
      </c>
      <c r="B22" s="18" t="s">
        <v>32</v>
      </c>
      <c r="C22" s="20"/>
    </row>
    <row r="23" spans="1:3" ht="15" customHeight="1" thickBot="1">
      <c r="A23" s="38" t="s">
        <v>33</v>
      </c>
      <c r="B23" s="9" t="s">
        <v>34</v>
      </c>
      <c r="C23" s="10">
        <f>+C24+C25+C26+C27+C28</f>
        <v>0</v>
      </c>
    </row>
    <row r="24" spans="1:3" ht="15" customHeight="1">
      <c r="A24" s="285" t="s">
        <v>35</v>
      </c>
      <c r="B24" s="12" t="s">
        <v>36</v>
      </c>
      <c r="C24" s="13"/>
    </row>
    <row r="25" spans="1:3" ht="15" customHeight="1">
      <c r="A25" s="286" t="s">
        <v>37</v>
      </c>
      <c r="B25" s="15" t="s">
        <v>38</v>
      </c>
      <c r="C25" s="16"/>
    </row>
    <row r="26" spans="1:3" ht="15" customHeight="1">
      <c r="A26" s="286" t="s">
        <v>39</v>
      </c>
      <c r="B26" s="15" t="s">
        <v>40</v>
      </c>
      <c r="C26" s="16"/>
    </row>
    <row r="27" spans="1:3" ht="15" customHeight="1">
      <c r="A27" s="286" t="s">
        <v>41</v>
      </c>
      <c r="B27" s="15" t="s">
        <v>42</v>
      </c>
      <c r="C27" s="16"/>
    </row>
    <row r="28" spans="1:3" ht="15" customHeight="1">
      <c r="A28" s="286" t="s">
        <v>43</v>
      </c>
      <c r="B28" s="15" t="s">
        <v>44</v>
      </c>
      <c r="C28" s="16"/>
    </row>
    <row r="29" spans="1:3" ht="15" customHeight="1" thickBot="1">
      <c r="A29" s="288" t="s">
        <v>45</v>
      </c>
      <c r="B29" s="18" t="s">
        <v>46</v>
      </c>
      <c r="C29" s="20"/>
    </row>
    <row r="30" spans="1:3" ht="20.100000000000001" customHeight="1" thickBot="1">
      <c r="A30" s="38" t="s">
        <v>47</v>
      </c>
      <c r="B30" s="9" t="s">
        <v>48</v>
      </c>
      <c r="C30" s="21">
        <v>9600</v>
      </c>
    </row>
    <row r="31" spans="1:3" ht="20.100000000000001" customHeight="1">
      <c r="A31" s="285" t="s">
        <v>49</v>
      </c>
      <c r="B31" s="12" t="s">
        <v>50</v>
      </c>
      <c r="C31" s="22">
        <v>8000</v>
      </c>
    </row>
    <row r="32" spans="1:3" ht="20.100000000000001" customHeight="1">
      <c r="A32" s="286" t="s">
        <v>51</v>
      </c>
      <c r="B32" s="15" t="s">
        <v>52</v>
      </c>
      <c r="C32" s="16">
        <v>500</v>
      </c>
    </row>
    <row r="33" spans="1:3" ht="20.100000000000001" customHeight="1">
      <c r="A33" s="286" t="s">
        <v>53</v>
      </c>
      <c r="B33" s="15" t="s">
        <v>54</v>
      </c>
      <c r="C33" s="16">
        <v>7500</v>
      </c>
    </row>
    <row r="34" spans="1:3" ht="20.100000000000001" customHeight="1">
      <c r="A34" s="286" t="s">
        <v>55</v>
      </c>
      <c r="B34" s="15" t="s">
        <v>56</v>
      </c>
      <c r="C34" s="16">
        <v>1500</v>
      </c>
    </row>
    <row r="35" spans="1:3" ht="20.100000000000001" customHeight="1">
      <c r="A35" s="286" t="s">
        <v>57</v>
      </c>
      <c r="B35" s="15" t="s">
        <v>58</v>
      </c>
      <c r="C35" s="16">
        <v>100</v>
      </c>
    </row>
    <row r="36" spans="1:3" ht="20.100000000000001" customHeight="1" thickBot="1">
      <c r="A36" s="288" t="s">
        <v>59</v>
      </c>
      <c r="B36" s="18" t="s">
        <v>60</v>
      </c>
      <c r="C36" s="20"/>
    </row>
    <row r="37" spans="1:3" ht="20.100000000000001" customHeight="1" thickBot="1">
      <c r="A37" s="38" t="s">
        <v>61</v>
      </c>
      <c r="B37" s="9" t="s">
        <v>62</v>
      </c>
      <c r="C37" s="10">
        <f>SUM(C38:C47)</f>
        <v>4650</v>
      </c>
    </row>
    <row r="38" spans="1:3" ht="15" customHeight="1">
      <c r="A38" s="285" t="s">
        <v>63</v>
      </c>
      <c r="B38" s="12" t="s">
        <v>64</v>
      </c>
      <c r="C38" s="13"/>
    </row>
    <row r="39" spans="1:3" ht="15" customHeight="1">
      <c r="A39" s="286" t="s">
        <v>65</v>
      </c>
      <c r="B39" s="15" t="s">
        <v>66</v>
      </c>
      <c r="C39" s="16">
        <v>900</v>
      </c>
    </row>
    <row r="40" spans="1:3" ht="15" customHeight="1">
      <c r="A40" s="286" t="s">
        <v>67</v>
      </c>
      <c r="B40" s="15" t="s">
        <v>68</v>
      </c>
      <c r="C40" s="16"/>
    </row>
    <row r="41" spans="1:3" ht="20.100000000000001" customHeight="1">
      <c r="A41" s="286" t="s">
        <v>69</v>
      </c>
      <c r="B41" s="15" t="s">
        <v>70</v>
      </c>
      <c r="C41" s="16"/>
    </row>
    <row r="42" spans="1:3" ht="20.100000000000001" customHeight="1">
      <c r="A42" s="286" t="s">
        <v>71</v>
      </c>
      <c r="B42" s="15" t="s">
        <v>72</v>
      </c>
      <c r="C42" s="16">
        <v>3700</v>
      </c>
    </row>
    <row r="43" spans="1:3" ht="20.100000000000001" customHeight="1">
      <c r="A43" s="286" t="s">
        <v>73</v>
      </c>
      <c r="B43" s="15" t="s">
        <v>74</v>
      </c>
      <c r="C43" s="16"/>
    </row>
    <row r="44" spans="1:3" ht="20.100000000000001" customHeight="1">
      <c r="A44" s="286" t="s">
        <v>75</v>
      </c>
      <c r="B44" s="15" t="s">
        <v>76</v>
      </c>
      <c r="C44" s="16"/>
    </row>
    <row r="45" spans="1:3" ht="20.100000000000001" customHeight="1">
      <c r="A45" s="286" t="s">
        <v>77</v>
      </c>
      <c r="B45" s="15" t="s">
        <v>78</v>
      </c>
      <c r="C45" s="16">
        <v>50</v>
      </c>
    </row>
    <row r="46" spans="1:3" ht="15" customHeight="1">
      <c r="A46" s="286" t="s">
        <v>79</v>
      </c>
      <c r="B46" s="15" t="s">
        <v>80</v>
      </c>
      <c r="C46" s="23"/>
    </row>
    <row r="47" spans="1:3" ht="15" customHeight="1" thickBot="1">
      <c r="A47" s="288" t="s">
        <v>81</v>
      </c>
      <c r="B47" s="18" t="s">
        <v>82</v>
      </c>
      <c r="C47" s="24"/>
    </row>
    <row r="48" spans="1:3" ht="15" customHeight="1" thickBot="1">
      <c r="A48" s="38" t="s">
        <v>83</v>
      </c>
      <c r="B48" s="9" t="s">
        <v>84</v>
      </c>
      <c r="C48" s="10">
        <f>SUM(C49:C53)</f>
        <v>0</v>
      </c>
    </row>
    <row r="49" spans="1:3" ht="15" customHeight="1">
      <c r="A49" s="285" t="s">
        <v>85</v>
      </c>
      <c r="B49" s="12" t="s">
        <v>86</v>
      </c>
      <c r="C49" s="25"/>
    </row>
    <row r="50" spans="1:3" ht="15" customHeight="1">
      <c r="A50" s="286" t="s">
        <v>87</v>
      </c>
      <c r="B50" s="15" t="s">
        <v>88</v>
      </c>
      <c r="C50" s="23"/>
    </row>
    <row r="51" spans="1:3" ht="15" customHeight="1">
      <c r="A51" s="286" t="s">
        <v>89</v>
      </c>
      <c r="B51" s="15" t="s">
        <v>90</v>
      </c>
      <c r="C51" s="23"/>
    </row>
    <row r="52" spans="1:3" ht="15" customHeight="1">
      <c r="A52" s="286" t="s">
        <v>91</v>
      </c>
      <c r="B52" s="15" t="s">
        <v>92</v>
      </c>
      <c r="C52" s="23"/>
    </row>
    <row r="53" spans="1:3" ht="15" customHeight="1" thickBot="1">
      <c r="A53" s="288" t="s">
        <v>93</v>
      </c>
      <c r="B53" s="18" t="s">
        <v>94</v>
      </c>
      <c r="C53" s="24"/>
    </row>
    <row r="54" spans="1:3" ht="15" customHeight="1" thickBot="1">
      <c r="A54" s="38" t="s">
        <v>95</v>
      </c>
      <c r="B54" s="9" t="s">
        <v>96</v>
      </c>
      <c r="C54" s="10">
        <f>SUM(C55:C57)</f>
        <v>0</v>
      </c>
    </row>
    <row r="55" spans="1:3" ht="15" customHeight="1">
      <c r="A55" s="285" t="s">
        <v>97</v>
      </c>
      <c r="B55" s="12" t="s">
        <v>98</v>
      </c>
      <c r="C55" s="13"/>
    </row>
    <row r="56" spans="1:3" ht="15" customHeight="1">
      <c r="A56" s="286" t="s">
        <v>99</v>
      </c>
      <c r="B56" s="15" t="s">
        <v>100</v>
      </c>
      <c r="C56" s="16"/>
    </row>
    <row r="57" spans="1:3" ht="15" customHeight="1">
      <c r="A57" s="286" t="s">
        <v>101</v>
      </c>
      <c r="B57" s="15" t="s">
        <v>102</v>
      </c>
      <c r="C57" s="16"/>
    </row>
    <row r="58" spans="1:3" ht="15" customHeight="1" thickBot="1">
      <c r="A58" s="288" t="s">
        <v>103</v>
      </c>
      <c r="B58" s="18" t="s">
        <v>104</v>
      </c>
      <c r="C58" s="20"/>
    </row>
    <row r="59" spans="1:3" ht="15" customHeight="1" thickBot="1">
      <c r="A59" s="38" t="s">
        <v>105</v>
      </c>
      <c r="B59" s="19" t="s">
        <v>106</v>
      </c>
      <c r="C59" s="10"/>
    </row>
    <row r="60" spans="1:3" ht="15" customHeight="1">
      <c r="A60" s="285" t="s">
        <v>107</v>
      </c>
      <c r="B60" s="12" t="s">
        <v>108</v>
      </c>
      <c r="C60" s="23"/>
    </row>
    <row r="61" spans="1:3" ht="15" customHeight="1">
      <c r="A61" s="286" t="s">
        <v>109</v>
      </c>
      <c r="B61" s="15" t="s">
        <v>110</v>
      </c>
      <c r="C61" s="23"/>
    </row>
    <row r="62" spans="1:3" ht="15" customHeight="1">
      <c r="A62" s="286" t="s">
        <v>111</v>
      </c>
      <c r="B62" s="15" t="s">
        <v>112</v>
      </c>
      <c r="C62" s="23"/>
    </row>
    <row r="63" spans="1:3" ht="15" customHeight="1" thickBot="1">
      <c r="A63" s="288" t="s">
        <v>113</v>
      </c>
      <c r="B63" s="18" t="s">
        <v>114</v>
      </c>
      <c r="C63" s="23"/>
    </row>
    <row r="64" spans="1:3" ht="20.100000000000001" customHeight="1" thickBot="1">
      <c r="A64" s="38" t="s">
        <v>115</v>
      </c>
      <c r="B64" s="9" t="s">
        <v>116</v>
      </c>
      <c r="C64" s="21">
        <f>+C9+C16+C23+C30+C37+C48+C54+C59</f>
        <v>98479</v>
      </c>
    </row>
    <row r="65" spans="1:3" ht="15" customHeight="1" thickBot="1">
      <c r="A65" s="290" t="s">
        <v>385</v>
      </c>
      <c r="B65" s="19" t="s">
        <v>118</v>
      </c>
      <c r="C65" s="10">
        <f>SUM(C66:C68)</f>
        <v>0</v>
      </c>
    </row>
    <row r="66" spans="1:3" ht="15" customHeight="1">
      <c r="A66" s="285" t="s">
        <v>119</v>
      </c>
      <c r="B66" s="12" t="s">
        <v>120</v>
      </c>
      <c r="C66" s="23"/>
    </row>
    <row r="67" spans="1:3" ht="15" customHeight="1">
      <c r="A67" s="286" t="s">
        <v>121</v>
      </c>
      <c r="B67" s="15" t="s">
        <v>122</v>
      </c>
      <c r="C67" s="23"/>
    </row>
    <row r="68" spans="1:3" ht="15" customHeight="1" thickBot="1">
      <c r="A68" s="288" t="s">
        <v>123</v>
      </c>
      <c r="B68" s="27" t="s">
        <v>124</v>
      </c>
      <c r="C68" s="23"/>
    </row>
    <row r="69" spans="1:3" ht="15" customHeight="1" thickBot="1">
      <c r="A69" s="290" t="s">
        <v>125</v>
      </c>
      <c r="B69" s="19" t="s">
        <v>126</v>
      </c>
      <c r="C69" s="10">
        <f>SUM(C70:C73)</f>
        <v>0</v>
      </c>
    </row>
    <row r="70" spans="1:3" ht="15" customHeight="1">
      <c r="A70" s="285" t="s">
        <v>127</v>
      </c>
      <c r="B70" s="12" t="s">
        <v>128</v>
      </c>
      <c r="C70" s="23"/>
    </row>
    <row r="71" spans="1:3" ht="15" customHeight="1">
      <c r="A71" s="286" t="s">
        <v>129</v>
      </c>
      <c r="B71" s="15" t="s">
        <v>130</v>
      </c>
      <c r="C71" s="23"/>
    </row>
    <row r="72" spans="1:3" ht="15" customHeight="1">
      <c r="A72" s="286" t="s">
        <v>131</v>
      </c>
      <c r="B72" s="15" t="s">
        <v>132</v>
      </c>
      <c r="C72" s="23"/>
    </row>
    <row r="73" spans="1:3" ht="15" customHeight="1" thickBot="1">
      <c r="A73" s="288" t="s">
        <v>133</v>
      </c>
      <c r="B73" s="18" t="s">
        <v>134</v>
      </c>
      <c r="C73" s="23"/>
    </row>
    <row r="74" spans="1:3" ht="20.100000000000001" customHeight="1" thickBot="1">
      <c r="A74" s="290" t="s">
        <v>135</v>
      </c>
      <c r="B74" s="19" t="s">
        <v>136</v>
      </c>
      <c r="C74" s="10">
        <f>SUM(C75:C76)</f>
        <v>14363</v>
      </c>
    </row>
    <row r="75" spans="1:3" ht="14.1" customHeight="1">
      <c r="A75" s="285" t="s">
        <v>137</v>
      </c>
      <c r="B75" s="12" t="s">
        <v>138</v>
      </c>
      <c r="C75" s="23">
        <v>14363</v>
      </c>
    </row>
    <row r="76" spans="1:3" ht="14.1" customHeight="1" thickBot="1">
      <c r="A76" s="288" t="s">
        <v>139</v>
      </c>
      <c r="B76" s="18" t="s">
        <v>140</v>
      </c>
      <c r="C76" s="23"/>
    </row>
    <row r="77" spans="1:3" ht="14.1" customHeight="1" thickBot="1">
      <c r="A77" s="290" t="s">
        <v>141</v>
      </c>
      <c r="B77" s="19" t="s">
        <v>142</v>
      </c>
      <c r="C77" s="10">
        <f>SUM(C78:C80)</f>
        <v>0</v>
      </c>
    </row>
    <row r="78" spans="1:3" ht="14.1" customHeight="1">
      <c r="A78" s="285" t="s">
        <v>143</v>
      </c>
      <c r="B78" s="12" t="s">
        <v>144</v>
      </c>
      <c r="C78" s="23"/>
    </row>
    <row r="79" spans="1:3" ht="14.1" customHeight="1">
      <c r="A79" s="286" t="s">
        <v>145</v>
      </c>
      <c r="B79" s="15" t="s">
        <v>146</v>
      </c>
      <c r="C79" s="23"/>
    </row>
    <row r="80" spans="1:3" ht="14.1" customHeight="1" thickBot="1">
      <c r="A80" s="288" t="s">
        <v>147</v>
      </c>
      <c r="B80" s="18" t="s">
        <v>148</v>
      </c>
      <c r="C80" s="23"/>
    </row>
    <row r="81" spans="1:3" ht="14.1" customHeight="1" thickBot="1">
      <c r="A81" s="290" t="s">
        <v>149</v>
      </c>
      <c r="B81" s="19" t="s">
        <v>150</v>
      </c>
      <c r="C81" s="10">
        <f>SUM(C82:C85)</f>
        <v>0</v>
      </c>
    </row>
    <row r="82" spans="1:3" ht="14.1" customHeight="1">
      <c r="A82" s="291" t="s">
        <v>151</v>
      </c>
      <c r="B82" s="12" t="s">
        <v>152</v>
      </c>
      <c r="C82" s="23"/>
    </row>
    <row r="83" spans="1:3" ht="14.1" customHeight="1">
      <c r="A83" s="292" t="s">
        <v>153</v>
      </c>
      <c r="B83" s="15" t="s">
        <v>154</v>
      </c>
      <c r="C83" s="23"/>
    </row>
    <row r="84" spans="1:3" ht="14.1" customHeight="1">
      <c r="A84" s="292" t="s">
        <v>155</v>
      </c>
      <c r="B84" s="15" t="s">
        <v>156</v>
      </c>
      <c r="C84" s="23"/>
    </row>
    <row r="85" spans="1:3" ht="14.1" customHeight="1" thickBot="1">
      <c r="A85" s="293" t="s">
        <v>157</v>
      </c>
      <c r="B85" s="18" t="s">
        <v>158</v>
      </c>
      <c r="C85" s="23"/>
    </row>
    <row r="86" spans="1:3" ht="14.1" customHeight="1" thickBot="1">
      <c r="A86" s="290" t="s">
        <v>159</v>
      </c>
      <c r="B86" s="19" t="s">
        <v>160</v>
      </c>
      <c r="C86" s="31"/>
    </row>
    <row r="87" spans="1:3" ht="20.100000000000001" customHeight="1" thickBot="1">
      <c r="A87" s="290" t="s">
        <v>161</v>
      </c>
      <c r="B87" s="32" t="s">
        <v>162</v>
      </c>
      <c r="C87" s="21">
        <f>+C65+C69+C74+C77+C81+C86</f>
        <v>14363</v>
      </c>
    </row>
    <row r="88" spans="1:3" ht="20.100000000000001" customHeight="1" thickBot="1">
      <c r="A88" s="294" t="s">
        <v>163</v>
      </c>
      <c r="B88" s="34" t="s">
        <v>386</v>
      </c>
      <c r="C88" s="21">
        <f>+C64+C87</f>
        <v>112842</v>
      </c>
    </row>
    <row r="89" spans="1:3" ht="20.100000000000001" customHeight="1">
      <c r="A89" s="295"/>
      <c r="B89" s="296"/>
      <c r="C89" s="297"/>
    </row>
    <row r="90" spans="1:3" ht="20.100000000000001" customHeight="1" thickBot="1">
      <c r="A90" s="298"/>
      <c r="B90" s="339"/>
      <c r="C90" s="267" t="s">
        <v>432</v>
      </c>
    </row>
    <row r="91" spans="1:3" ht="20.100000000000001" customHeight="1" thickBot="1">
      <c r="A91" s="300"/>
      <c r="B91" s="301" t="s">
        <v>248</v>
      </c>
      <c r="C91" s="302"/>
    </row>
    <row r="92" spans="1:3" ht="20.100000000000001" customHeight="1" thickBot="1">
      <c r="A92" s="5" t="s">
        <v>5</v>
      </c>
      <c r="B92" s="42" t="s">
        <v>167</v>
      </c>
      <c r="C92" s="43">
        <f>SUM(C93:C97)</f>
        <v>73561</v>
      </c>
    </row>
    <row r="93" spans="1:3" ht="20.100000000000001" customHeight="1">
      <c r="A93" s="303" t="s">
        <v>7</v>
      </c>
      <c r="B93" s="45" t="s">
        <v>168</v>
      </c>
      <c r="C93" s="46">
        <v>9580</v>
      </c>
    </row>
    <row r="94" spans="1:3" ht="20.100000000000001" customHeight="1">
      <c r="A94" s="286" t="s">
        <v>9</v>
      </c>
      <c r="B94" s="47" t="s">
        <v>169</v>
      </c>
      <c r="C94" s="16">
        <v>2535</v>
      </c>
    </row>
    <row r="95" spans="1:3" ht="20.100000000000001" customHeight="1">
      <c r="A95" s="286" t="s">
        <v>11</v>
      </c>
      <c r="B95" s="47" t="s">
        <v>170</v>
      </c>
      <c r="C95" s="20">
        <v>28410</v>
      </c>
    </row>
    <row r="96" spans="1:3" ht="20.100000000000001" customHeight="1">
      <c r="A96" s="286" t="s">
        <v>13</v>
      </c>
      <c r="B96" s="48" t="s">
        <v>171</v>
      </c>
      <c r="C96" s="20">
        <v>3050</v>
      </c>
    </row>
    <row r="97" spans="1:3" ht="20.100000000000001" customHeight="1">
      <c r="A97" s="286" t="s">
        <v>172</v>
      </c>
      <c r="B97" s="49" t="s">
        <v>173</v>
      </c>
      <c r="C97" s="20">
        <v>29986</v>
      </c>
    </row>
    <row r="98" spans="1:3" ht="20.100000000000001" customHeight="1">
      <c r="A98" s="286" t="s">
        <v>17</v>
      </c>
      <c r="B98" s="47" t="s">
        <v>174</v>
      </c>
      <c r="C98" s="20">
        <v>2363</v>
      </c>
    </row>
    <row r="99" spans="1:3" ht="12" customHeight="1">
      <c r="A99" s="286" t="s">
        <v>175</v>
      </c>
      <c r="B99" s="50" t="s">
        <v>176</v>
      </c>
      <c r="C99" s="20"/>
    </row>
    <row r="100" spans="1:3" ht="12" customHeight="1">
      <c r="A100" s="286" t="s">
        <v>177</v>
      </c>
      <c r="B100" s="51" t="s">
        <v>178</v>
      </c>
      <c r="C100" s="20"/>
    </row>
    <row r="101" spans="1:3" ht="12" customHeight="1">
      <c r="A101" s="286" t="s">
        <v>179</v>
      </c>
      <c r="B101" s="51" t="s">
        <v>180</v>
      </c>
      <c r="C101" s="20"/>
    </row>
    <row r="102" spans="1:3" ht="20.100000000000001" customHeight="1">
      <c r="A102" s="286" t="s">
        <v>181</v>
      </c>
      <c r="B102" s="50" t="s">
        <v>182</v>
      </c>
      <c r="C102" s="20">
        <v>27023</v>
      </c>
    </row>
    <row r="103" spans="1:3" ht="12" customHeight="1">
      <c r="A103" s="286" t="s">
        <v>183</v>
      </c>
      <c r="B103" s="50" t="s">
        <v>184</v>
      </c>
      <c r="C103" s="20"/>
    </row>
    <row r="104" spans="1:3" ht="12" customHeight="1">
      <c r="A104" s="286" t="s">
        <v>185</v>
      </c>
      <c r="B104" s="51" t="s">
        <v>186</v>
      </c>
      <c r="C104" s="20"/>
    </row>
    <row r="105" spans="1:3" ht="12" customHeight="1">
      <c r="A105" s="304" t="s">
        <v>187</v>
      </c>
      <c r="B105" s="53" t="s">
        <v>188</v>
      </c>
      <c r="C105" s="20"/>
    </row>
    <row r="106" spans="1:3" ht="12" customHeight="1">
      <c r="A106" s="286" t="s">
        <v>189</v>
      </c>
      <c r="B106" s="53" t="s">
        <v>190</v>
      </c>
      <c r="C106" s="20"/>
    </row>
    <row r="107" spans="1:3" ht="20.100000000000001" customHeight="1" thickBot="1">
      <c r="A107" s="305" t="s">
        <v>191</v>
      </c>
      <c r="B107" s="55" t="s">
        <v>192</v>
      </c>
      <c r="C107" s="56">
        <v>600</v>
      </c>
    </row>
    <row r="108" spans="1:3" ht="20.100000000000001" customHeight="1" thickBot="1">
      <c r="A108" s="38" t="s">
        <v>19</v>
      </c>
      <c r="B108" s="57" t="s">
        <v>193</v>
      </c>
      <c r="C108" s="10">
        <v>1237</v>
      </c>
    </row>
    <row r="109" spans="1:3" ht="12" customHeight="1">
      <c r="A109" s="285" t="s">
        <v>21</v>
      </c>
      <c r="B109" s="47" t="s">
        <v>194</v>
      </c>
      <c r="C109" s="13"/>
    </row>
    <row r="110" spans="1:3" ht="12" customHeight="1">
      <c r="A110" s="285" t="s">
        <v>23</v>
      </c>
      <c r="B110" s="58" t="s">
        <v>195</v>
      </c>
      <c r="C110" s="13"/>
    </row>
    <row r="111" spans="1:3" ht="20.100000000000001" customHeight="1">
      <c r="A111" s="285" t="s">
        <v>25</v>
      </c>
      <c r="B111" s="58" t="s">
        <v>196</v>
      </c>
      <c r="C111" s="16">
        <v>1237</v>
      </c>
    </row>
    <row r="112" spans="1:3" ht="12" customHeight="1">
      <c r="A112" s="285" t="s">
        <v>27</v>
      </c>
      <c r="B112" s="58" t="s">
        <v>197</v>
      </c>
      <c r="C112" s="59"/>
    </row>
    <row r="113" spans="1:3" ht="12" customHeight="1">
      <c r="A113" s="285" t="s">
        <v>29</v>
      </c>
      <c r="B113" s="60" t="s">
        <v>198</v>
      </c>
      <c r="C113" s="59"/>
    </row>
    <row r="114" spans="1:3" ht="12" customHeight="1">
      <c r="A114" s="285" t="s">
        <v>31</v>
      </c>
      <c r="B114" s="61" t="s">
        <v>199</v>
      </c>
      <c r="C114" s="59"/>
    </row>
    <row r="115" spans="1:3" ht="12" customHeight="1">
      <c r="A115" s="285" t="s">
        <v>200</v>
      </c>
      <c r="B115" s="62" t="s">
        <v>201</v>
      </c>
      <c r="C115" s="59"/>
    </row>
    <row r="116" spans="1:3" ht="12" customHeight="1">
      <c r="A116" s="285" t="s">
        <v>202</v>
      </c>
      <c r="B116" s="51" t="s">
        <v>180</v>
      </c>
      <c r="C116" s="59"/>
    </row>
    <row r="117" spans="1:3" ht="12" customHeight="1">
      <c r="A117" s="285" t="s">
        <v>203</v>
      </c>
      <c r="B117" s="51" t="s">
        <v>204</v>
      </c>
      <c r="C117" s="59"/>
    </row>
    <row r="118" spans="1:3" ht="12" customHeight="1">
      <c r="A118" s="285" t="s">
        <v>205</v>
      </c>
      <c r="B118" s="51" t="s">
        <v>206</v>
      </c>
      <c r="C118" s="59"/>
    </row>
    <row r="119" spans="1:3" ht="12" customHeight="1">
      <c r="A119" s="285" t="s">
        <v>207</v>
      </c>
      <c r="B119" s="51" t="s">
        <v>186</v>
      </c>
      <c r="C119" s="59"/>
    </row>
    <row r="120" spans="1:3" ht="12" customHeight="1">
      <c r="A120" s="285" t="s">
        <v>208</v>
      </c>
      <c r="B120" s="51" t="s">
        <v>209</v>
      </c>
      <c r="C120" s="59"/>
    </row>
    <row r="121" spans="1:3" ht="12" customHeight="1" thickBot="1">
      <c r="A121" s="304" t="s">
        <v>210</v>
      </c>
      <c r="B121" s="51" t="s">
        <v>211</v>
      </c>
      <c r="C121" s="63"/>
    </row>
    <row r="122" spans="1:3" ht="20.100000000000001" customHeight="1" thickBot="1">
      <c r="A122" s="38" t="s">
        <v>33</v>
      </c>
      <c r="B122" s="64" t="s">
        <v>212</v>
      </c>
      <c r="C122" s="10">
        <v>1725</v>
      </c>
    </row>
    <row r="123" spans="1:3" ht="20.100000000000001" customHeight="1">
      <c r="A123" s="285" t="s">
        <v>35</v>
      </c>
      <c r="B123" s="65" t="s">
        <v>213</v>
      </c>
      <c r="C123" s="13">
        <v>1725</v>
      </c>
    </row>
    <row r="124" spans="1:3" ht="20.100000000000001" customHeight="1" thickBot="1">
      <c r="A124" s="288" t="s">
        <v>37</v>
      </c>
      <c r="B124" s="58" t="s">
        <v>214</v>
      </c>
      <c r="C124" s="20"/>
    </row>
    <row r="125" spans="1:3" ht="20.100000000000001" customHeight="1" thickBot="1">
      <c r="A125" s="38" t="s">
        <v>215</v>
      </c>
      <c r="B125" s="64" t="s">
        <v>216</v>
      </c>
      <c r="C125" s="10">
        <f>+C92+C108+C122</f>
        <v>76523</v>
      </c>
    </row>
    <row r="126" spans="1:3" ht="12" customHeight="1" thickBot="1">
      <c r="A126" s="38" t="s">
        <v>61</v>
      </c>
      <c r="B126" s="64" t="s">
        <v>217</v>
      </c>
      <c r="C126" s="10">
        <f>+C127+C128+C129</f>
        <v>0</v>
      </c>
    </row>
    <row r="127" spans="1:3" ht="12" customHeight="1">
      <c r="A127" s="285" t="s">
        <v>63</v>
      </c>
      <c r="B127" s="65" t="s">
        <v>218</v>
      </c>
      <c r="C127" s="59"/>
    </row>
    <row r="128" spans="1:3" ht="12" customHeight="1">
      <c r="A128" s="285" t="s">
        <v>65</v>
      </c>
      <c r="B128" s="65" t="s">
        <v>219</v>
      </c>
      <c r="C128" s="59"/>
    </row>
    <row r="129" spans="1:3" ht="12" customHeight="1" thickBot="1">
      <c r="A129" s="304" t="s">
        <v>67</v>
      </c>
      <c r="B129" s="66" t="s">
        <v>220</v>
      </c>
      <c r="C129" s="59"/>
    </row>
    <row r="130" spans="1:3" ht="12" customHeight="1" thickBot="1">
      <c r="A130" s="38" t="s">
        <v>83</v>
      </c>
      <c r="B130" s="64" t="s">
        <v>221</v>
      </c>
      <c r="C130" s="10">
        <f>+C131+C132+C133+C134</f>
        <v>0</v>
      </c>
    </row>
    <row r="131" spans="1:3" ht="12" customHeight="1">
      <c r="A131" s="285" t="s">
        <v>85</v>
      </c>
      <c r="B131" s="65" t="s">
        <v>222</v>
      </c>
      <c r="C131" s="59"/>
    </row>
    <row r="132" spans="1:3" ht="12" customHeight="1">
      <c r="A132" s="285" t="s">
        <v>87</v>
      </c>
      <c r="B132" s="65" t="s">
        <v>223</v>
      </c>
      <c r="C132" s="59"/>
    </row>
    <row r="133" spans="1:3" ht="12" customHeight="1">
      <c r="A133" s="285" t="s">
        <v>89</v>
      </c>
      <c r="B133" s="65" t="s">
        <v>224</v>
      </c>
      <c r="C133" s="59"/>
    </row>
    <row r="134" spans="1:3" ht="12" customHeight="1" thickBot="1">
      <c r="A134" s="304" t="s">
        <v>91</v>
      </c>
      <c r="B134" s="66" t="s">
        <v>225</v>
      </c>
      <c r="C134" s="59"/>
    </row>
    <row r="135" spans="1:3" ht="20.100000000000001" customHeight="1" thickBot="1">
      <c r="A135" s="38" t="s">
        <v>226</v>
      </c>
      <c r="B135" s="64" t="s">
        <v>227</v>
      </c>
      <c r="C135" s="21">
        <f>+C136+C137+C138+C139</f>
        <v>36319</v>
      </c>
    </row>
    <row r="136" spans="1:3" ht="15" customHeight="1">
      <c r="A136" s="285" t="s">
        <v>97</v>
      </c>
      <c r="B136" s="65" t="s">
        <v>228</v>
      </c>
      <c r="C136" s="59"/>
    </row>
    <row r="137" spans="1:3" ht="15" customHeight="1">
      <c r="A137" s="285" t="s">
        <v>99</v>
      </c>
      <c r="B137" s="65" t="s">
        <v>229</v>
      </c>
      <c r="C137" s="59"/>
    </row>
    <row r="138" spans="1:3" ht="15" customHeight="1">
      <c r="A138" s="285" t="s">
        <v>101</v>
      </c>
      <c r="B138" s="65" t="s">
        <v>230</v>
      </c>
      <c r="C138" s="59"/>
    </row>
    <row r="139" spans="1:3" ht="20.100000000000001" customHeight="1" thickBot="1">
      <c r="A139" s="304" t="s">
        <v>103</v>
      </c>
      <c r="B139" s="66" t="s">
        <v>387</v>
      </c>
      <c r="C139" s="59">
        <v>36319</v>
      </c>
    </row>
    <row r="140" spans="1:3" ht="12" customHeight="1" thickBot="1">
      <c r="A140" s="38" t="s">
        <v>105</v>
      </c>
      <c r="B140" s="64" t="s">
        <v>232</v>
      </c>
      <c r="C140" s="67">
        <f>+C141+C142+C143+C144</f>
        <v>0</v>
      </c>
    </row>
    <row r="141" spans="1:3" ht="12" customHeight="1">
      <c r="A141" s="285" t="s">
        <v>107</v>
      </c>
      <c r="B141" s="65" t="s">
        <v>233</v>
      </c>
      <c r="C141" s="59"/>
    </row>
    <row r="142" spans="1:3" ht="12" customHeight="1">
      <c r="A142" s="285" t="s">
        <v>109</v>
      </c>
      <c r="B142" s="65" t="s">
        <v>234</v>
      </c>
      <c r="C142" s="59"/>
    </row>
    <row r="143" spans="1:3" ht="12" customHeight="1">
      <c r="A143" s="285" t="s">
        <v>111</v>
      </c>
      <c r="B143" s="65" t="s">
        <v>235</v>
      </c>
      <c r="C143" s="59"/>
    </row>
    <row r="144" spans="1:3" ht="12" customHeight="1" thickBot="1">
      <c r="A144" s="285" t="s">
        <v>113</v>
      </c>
      <c r="B144" s="65" t="s">
        <v>236</v>
      </c>
      <c r="C144" s="59"/>
    </row>
    <row r="145" spans="1:3" ht="20.100000000000001" customHeight="1" thickBot="1">
      <c r="A145" s="38" t="s">
        <v>115</v>
      </c>
      <c r="B145" s="64" t="s">
        <v>237</v>
      </c>
      <c r="C145" s="68">
        <f>+C126+C130+C135+C140</f>
        <v>36319</v>
      </c>
    </row>
    <row r="146" spans="1:3" ht="20.100000000000001" customHeight="1" thickBot="1">
      <c r="A146" s="306" t="s">
        <v>238</v>
      </c>
      <c r="B146" s="70" t="s">
        <v>239</v>
      </c>
      <c r="C146" s="68">
        <f>+C125+C145</f>
        <v>112842</v>
      </c>
    </row>
    <row r="147" spans="1:3" ht="20.100000000000001" customHeight="1" thickBot="1">
      <c r="A147" s="307"/>
      <c r="B147" s="308"/>
      <c r="C147" s="309"/>
    </row>
    <row r="148" spans="1:3" ht="20.100000000000001" customHeight="1" thickBot="1">
      <c r="A148" s="310" t="s">
        <v>388</v>
      </c>
      <c r="B148" s="311"/>
      <c r="C148" s="312">
        <v>3</v>
      </c>
    </row>
    <row r="149" spans="1:3" ht="20.100000000000001" customHeight="1" thickBot="1">
      <c r="A149" s="310" t="s">
        <v>389</v>
      </c>
      <c r="B149" s="311"/>
      <c r="C149" s="312">
        <v>1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Munka1</vt:lpstr>
      <vt:lpstr>Munka2</vt:lpstr>
      <vt:lpstr>Munka3</vt:lpstr>
      <vt:lpstr>Munka4</vt:lpstr>
      <vt:lpstr>Munka5</vt:lpstr>
      <vt:lpstr>Munka6</vt:lpstr>
      <vt:lpstr>Munka7</vt:lpstr>
      <vt:lpstr>Munka8</vt:lpstr>
      <vt:lpstr>Munka10</vt:lpstr>
      <vt:lpstr>Munka11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Iroda06</dc:creator>
  <cp:lastModifiedBy>Iroda06</cp:lastModifiedBy>
  <cp:lastPrinted>2015-02-10T13:47:34Z</cp:lastPrinted>
  <dcterms:created xsi:type="dcterms:W3CDTF">2015-02-09T13:00:12Z</dcterms:created>
  <dcterms:modified xsi:type="dcterms:W3CDTF">2015-02-24T16:32:23Z</dcterms:modified>
</cp:coreProperties>
</file>