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 firstSheet="3" activeTab="8"/>
  </bookViews>
  <sheets>
    <sheet name="1.melléklet" sheetId="1" r:id="rId1"/>
    <sheet name="2.1melléklet" sheetId="2" r:id="rId2"/>
    <sheet name="2.2.melléklet" sheetId="3" r:id="rId3"/>
    <sheet name="7.melléklet" sheetId="4" r:id="rId4"/>
    <sheet name="4.melléklet" sheetId="5" r:id="rId5"/>
    <sheet name="5.melléklet" sheetId="6" r:id="rId6"/>
    <sheet name="3.melléklet" sheetId="8" r:id="rId7"/>
    <sheet name="8.1.melléklet" sheetId="10" r:id="rId8"/>
    <sheet name="8.2.melléklet" sheetId="11" r:id="rId9"/>
    <sheet name="6.melléklet" sheetId="12" r:id="rId10"/>
  </sheets>
  <calcPr calcId="125725"/>
</workbook>
</file>

<file path=xl/calcChain.xml><?xml version="1.0" encoding="utf-8"?>
<calcChain xmlns="http://schemas.openxmlformats.org/spreadsheetml/2006/main">
  <c r="D13" i="12"/>
  <c r="O18" i="5" l="1"/>
  <c r="O17"/>
  <c r="O14"/>
  <c r="O6"/>
  <c r="C93" i="10"/>
  <c r="C88" i="8"/>
  <c r="C149"/>
  <c r="C55" i="11"/>
  <c r="C49"/>
  <c r="C30"/>
  <c r="C26"/>
  <c r="C36"/>
  <c r="C141" i="10"/>
  <c r="C131"/>
  <c r="C127"/>
  <c r="C82"/>
  <c r="C78"/>
  <c r="C70"/>
  <c r="C49"/>
  <c r="C24"/>
  <c r="E142" i="8"/>
  <c r="D142"/>
  <c r="C142"/>
  <c r="E137"/>
  <c r="D137"/>
  <c r="C137"/>
  <c r="E132"/>
  <c r="D132"/>
  <c r="C132"/>
  <c r="E128"/>
  <c r="D128"/>
  <c r="D147" s="1"/>
  <c r="C128"/>
  <c r="C147" s="1"/>
  <c r="D124"/>
  <c r="E110"/>
  <c r="D110"/>
  <c r="C110"/>
  <c r="E94"/>
  <c r="D94"/>
  <c r="C94"/>
  <c r="E80"/>
  <c r="D80"/>
  <c r="C80"/>
  <c r="E76"/>
  <c r="D76"/>
  <c r="C76"/>
  <c r="D73"/>
  <c r="C73"/>
  <c r="E68"/>
  <c r="D68"/>
  <c r="C68"/>
  <c r="D64"/>
  <c r="C64"/>
  <c r="C86" s="1"/>
  <c r="E58"/>
  <c r="D58"/>
  <c r="C58"/>
  <c r="D53"/>
  <c r="C53"/>
  <c r="E47"/>
  <c r="D47"/>
  <c r="C47"/>
  <c r="D36"/>
  <c r="C36"/>
  <c r="D30"/>
  <c r="D29" s="1"/>
  <c r="C30"/>
  <c r="C29"/>
  <c r="E22"/>
  <c r="D22"/>
  <c r="C22"/>
  <c r="D15"/>
  <c r="C15"/>
  <c r="D7"/>
  <c r="C7"/>
  <c r="B14" i="6"/>
  <c r="N26" i="5"/>
  <c r="M26"/>
  <c r="L26"/>
  <c r="K26"/>
  <c r="J26"/>
  <c r="I26"/>
  <c r="H26"/>
  <c r="G26"/>
  <c r="F26"/>
  <c r="E26"/>
  <c r="D26"/>
  <c r="O25"/>
  <c r="O24"/>
  <c r="O22"/>
  <c r="O21"/>
  <c r="O20"/>
  <c r="N15"/>
  <c r="M15"/>
  <c r="L15"/>
  <c r="K15"/>
  <c r="J15"/>
  <c r="I15"/>
  <c r="H15"/>
  <c r="G15"/>
  <c r="F15"/>
  <c r="E15"/>
  <c r="D15"/>
  <c r="C15"/>
  <c r="O13"/>
  <c r="O12"/>
  <c r="O11"/>
  <c r="O10"/>
  <c r="O9"/>
  <c r="O8"/>
  <c r="O7"/>
  <c r="E10" i="4"/>
  <c r="D10"/>
  <c r="B10"/>
  <c r="F9"/>
  <c r="F8"/>
  <c r="F7"/>
  <c r="F6"/>
  <c r="E31" i="3"/>
  <c r="C19"/>
  <c r="E18"/>
  <c r="E32" s="1"/>
  <c r="C18"/>
  <c r="E28" i="2"/>
  <c r="E19"/>
  <c r="C19"/>
  <c r="C161" i="1"/>
  <c r="C156"/>
  <c r="C151"/>
  <c r="C147"/>
  <c r="C129"/>
  <c r="C113"/>
  <c r="C80"/>
  <c r="C76"/>
  <c r="C68"/>
  <c r="C64"/>
  <c r="C58"/>
  <c r="C47"/>
  <c r="C22"/>
  <c r="C28" i="2" l="1"/>
  <c r="C31" i="3"/>
  <c r="C32" s="1"/>
  <c r="F10" i="4"/>
  <c r="C34" i="3"/>
  <c r="E86" i="8"/>
  <c r="E147"/>
  <c r="C146" i="10"/>
  <c r="C60" i="11"/>
  <c r="E63" i="8"/>
  <c r="E88" s="1"/>
  <c r="C146" i="1"/>
  <c r="C63" i="8"/>
  <c r="C127"/>
  <c r="D86"/>
  <c r="C63" i="1"/>
  <c r="D63" i="8"/>
  <c r="D88" s="1"/>
  <c r="D127"/>
  <c r="D149" s="1"/>
  <c r="E127"/>
  <c r="D27" i="5"/>
  <c r="M27"/>
  <c r="K27"/>
  <c r="I27"/>
  <c r="G27"/>
  <c r="E27"/>
  <c r="N27"/>
  <c r="L27"/>
  <c r="J27"/>
  <c r="H27"/>
  <c r="F27"/>
  <c r="O15"/>
  <c r="E29" i="2"/>
  <c r="C31" s="1"/>
  <c r="C126" i="10"/>
  <c r="C147" s="1"/>
  <c r="C41" i="11"/>
  <c r="C86" i="1"/>
  <c r="E33" i="3"/>
  <c r="E34"/>
  <c r="C33"/>
  <c r="E30" i="2"/>
  <c r="C29"/>
  <c r="C30"/>
  <c r="E149" i="8" l="1"/>
  <c r="E31" i="2"/>
  <c r="C87" i="1"/>
  <c r="O19" i="5"/>
  <c r="C26"/>
  <c r="O26" s="1"/>
  <c r="O27" s="1"/>
  <c r="C27" l="1"/>
</calcChain>
</file>

<file path=xl/sharedStrings.xml><?xml version="1.0" encoding="utf-8"?>
<sst xmlns="http://schemas.openxmlformats.org/spreadsheetml/2006/main" count="1231" uniqueCount="439">
  <si>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</si>
  <si>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</si>
  <si>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</si>
  <si>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</si>
  <si>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</si>
  <si>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</si>
  <si>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</si>
  <si>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</si>
  <si>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</si>
  <si>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</si>
  <si>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</si>
  <si>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</si>
  <si>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</si>
  <si>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</si>
  <si>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</si>
  <si>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</si>
  <si>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</si>
  <si>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</si>
  <si>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</si>
  <si>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</si>
  <si>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</si>
  <si>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</si>
  <si>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</si>
  <si>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</si>
  <si>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</si>
  <si>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</si>
  <si>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</si>
  <si>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</si>
  <si>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</si>
  <si>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</si>
  <si>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</si>
  <si>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</si>
  <si>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</si>
  <si>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</si>
  <si>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</si>
  <si>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</si>
  <si>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</si>
  <si>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</si>
  <si>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</si>
  <si>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</si>
  <si>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</si>
  <si>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</si>
  <si>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</si>
  <si>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</si>
  <si>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</si>
  <si>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</si>
  <si>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</si>
  <si>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</si>
  <si>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</si>
  <si>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</si>
  <si>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</si>
  <si>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</si>
  <si>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</si>
  <si>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</si>
  <si>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</si>
  <si>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</si>
  <si>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</si>
  <si>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</si>
  <si>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</si>
  <si>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</si>
  <si>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</si>
  <si>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</si>
  <si>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</si>
  <si>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</si>
  <si>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</si>
  <si>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</si>
  <si>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</si>
  <si>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</si>
  <si>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</si>
  <si>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</si>
  <si>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</si>
  <si>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</si>
  <si>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</si>
  <si>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</si>
  <si>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</si>
  <si>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</si>
  <si>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</si>
  <si>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</si>
  <si>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</si>
  <si>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</si>
  <si>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</si>
  <si>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</si>
  <si>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</si>
  <si>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</si>
  <si>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</si>
  <si>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</si>
  <si>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</si>
  <si>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</si>
  <si>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</si>
  <si>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</si>
  <si>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</si>
  <si>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</si>
  <si>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</si>
  <si>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</si>
  <si>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</si>
  <si>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</si>
  <si>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</si>
  <si>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</si>
  <si>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</si>
  <si>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</si>
  <si>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</si>
  <si>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</si>
  <si>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</si>
  <si>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</si>
  <si>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</si>
  <si>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</si>
  <si>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</si>
  <si>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</si>
  <si>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</si>
  <si>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</si>
  <si>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</si>
  <si>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</si>
  <si>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</si>
  <si>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</si>
  <si>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</si>
  <si>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</si>
  <si>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</si>
  <si>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</si>
  <si>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</si>
  <si>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</si>
  <si>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</si>
  <si>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</si>
  <si>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</si>
  <si>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</si>
  <si>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</si>
  <si>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</si>
  <si>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</si>
  <si>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</si>
  <si>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</si>
  <si>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</si>
  <si>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</si>
  <si>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</si>
  <si>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</si>
  <si>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</si>
  <si>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</si>
  <si>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</si>
  <si>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</si>
  <si>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</si>
  <si>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</si>
  <si>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</si>
  <si>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</si>
  <si>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</si>
  <si>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</si>
  <si>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</si>
  <si>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</si>
  <si>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</si>
  <si>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</si>
  <si>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</si>
  <si>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</si>
  <si>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</si>
  <si>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</si>
  <si>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</si>
  <si>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</si>
  <si>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</si>
  <si>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</si>
  <si>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</si>
  <si>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</si>
  <si>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</si>
  <si>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</si>
  <si>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</si>
  <si>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</si>
  <si>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</si>
  <si>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</si>
  <si>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</si>
  <si>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</si>
  <si>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</si>
  <si>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</si>
  <si>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</si>
  <si>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</si>
  <si>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</si>
  <si>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</si>
  <si>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</si>
  <si>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</si>
  <si>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</si>
  <si>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</si>
  <si>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</si>
  <si>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</si>
  <si>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</si>
  <si>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</si>
  <si>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</si>
  <si>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</si>
  <si>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</si>
  <si>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</si>
  <si>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</si>
  <si>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</si>
  <si>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</si>
  <si>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</si>
  <si>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</si>
  <si>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</si>
  <si>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</si>
  <si>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</si>
  <si>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</si>
  <si>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</si>
  <si>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</si>
  <si>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</si>
  <si>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</si>
  <si>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</si>
  <si>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</si>
  <si>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</si>
  <si>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</si>
  <si>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</si>
  <si>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</si>
  <si>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</si>
  <si>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</si>
  <si>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</si>
  <si>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</si>
  <si>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</si>
  <si>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</si>
  <si>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</si>
  <si>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</si>
  <si>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</si>
  <si>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</si>
  <si>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</si>
  <si>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</si>
  <si>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</si>
  <si>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</si>
  <si>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</si>
  <si>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</si>
  <si>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</si>
  <si>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</si>
  <si>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</si>
  <si>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</si>
  <si>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</si>
  <si>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</si>
  <si>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</si>
  <si>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</si>
  <si>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</si>
  <si>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</si>
  <si>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</si>
  <si>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</si>
  <si>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</si>
  <si>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</si>
  <si>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</si>
  <si>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</si>
  <si>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</si>
  <si>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</si>
  <si>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</si>
  <si>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</si>
  <si>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</si>
  <si>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</si>
  <si>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</si>
  <si>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</si>
  <si>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</si>
  <si>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</si>
  <si>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</si>
  <si>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</si>
  <si>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</si>
  <si>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</si>
  <si>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</si>
  <si>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</si>
  <si>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</si>
  <si>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</si>
  <si>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</si>
  <si>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</si>
  <si>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</si>
  <si>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</si>
  <si>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</si>
  <si>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</si>
  <si>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</si>
  <si>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</si>
  <si>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</si>
  <si>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</si>
  <si>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</si>
  <si>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</si>
  <si>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</si>
  <si>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</si>
  <si>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</si>
  <si>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</si>
  <si>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</si>
  <si>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</si>
  <si>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</si>
  <si>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</si>
  <si>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</si>
  <si>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</si>
  <si>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</si>
  <si>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</si>
  <si>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</si>
  <si>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</si>
  <si>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</si>
  <si>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</si>
  <si>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</si>
  <si>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</si>
  <si>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</si>
  <si>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</si>
  <si>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</si>
  <si>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</si>
  <si>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</si>
  <si>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</si>
  <si>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</si>
  <si>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</si>
  <si>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</si>
  <si>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</si>
  <si>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</si>
  <si>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</si>
  <si>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</si>
  <si>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</si>
  <si>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</si>
  <si>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</si>
  <si>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</si>
  <si>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</si>
  <si>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</si>
  <si>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</si>
  <si>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</si>
  <si>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</si>
  <si>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</si>
  <si>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</si>
  <si>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</si>
  <si>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</si>
  <si>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</si>
  <si>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</si>
  <si>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</si>
  <si>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</si>
  <si>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</si>
  <si>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</si>
  <si>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</si>
  <si>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</si>
  <si>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</si>
  <si>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</si>
  <si>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</si>
  <si>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</si>
  <si>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</si>
  <si>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</si>
  <si>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</si>
  <si>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</si>
  <si>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</si>
  <si>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</si>
  <si>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  megnevezése</t>
  </si>
  <si>
    <t>Teljes költség</t>
  </si>
  <si>
    <t>Kivitelezés kezdési és befejezési éve</t>
  </si>
  <si>
    <t>Utak felújítása</t>
  </si>
  <si>
    <t>ÖSSZESEN:</t>
  </si>
  <si>
    <t>Felhasználás 2014. XII.31-ig</t>
  </si>
  <si>
    <t>2015. év utáni szükséglet
(6=2 - 4 - 5)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</si>
  <si>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</si>
  <si>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</si>
  <si>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</si>
  <si>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</si>
  <si>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</si>
  <si>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</si>
  <si>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</si>
  <si>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</si>
  <si>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</si>
  <si>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</si>
  <si>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</si>
  <si>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</si>
  <si>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</si>
  <si>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</si>
  <si>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</si>
  <si>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</si>
  <si>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</si>
  <si>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</si>
  <si>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</si>
  <si>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</si>
  <si>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</si>
  <si>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</si>
  <si>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</si>
  <si>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</si>
  <si>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</si>
  <si>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</si>
  <si>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</si>
  <si>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</si>
  <si>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</si>
  <si>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</si>
  <si>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</si>
  <si>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</si>
  <si>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</si>
  <si>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 xml:space="preserve">   Rövid lejáratú  hitelek, kölcsönök felvétele</t>
  </si>
  <si>
    <t>2013. évi tény</t>
  </si>
  <si>
    <t>2014. évi 
várható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</si>
  <si>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</si>
  <si>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</si>
  <si>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</si>
  <si>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</si>
  <si>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</si>
  <si>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</si>
  <si>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</si>
  <si>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</si>
  <si>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</si>
  <si>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</si>
  <si>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</si>
  <si>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</si>
  <si>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</si>
  <si>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</si>
  <si>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</si>
  <si>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</si>
  <si>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</si>
  <si>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</si>
  <si>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</si>
  <si>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</si>
  <si>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</si>
  <si>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</si>
  <si>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</si>
  <si>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</si>
  <si>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</si>
  <si>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</si>
  <si>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</si>
  <si>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</si>
  <si>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</si>
  <si>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</si>
  <si>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</si>
  <si>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</si>
  <si>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</si>
  <si>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</si>
  <si>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</si>
  <si>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</si>
  <si>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Függő kiadás</t>
  </si>
  <si>
    <t>Függő bevétel</t>
  </si>
  <si>
    <t>Áh-on belüli megelőlegezések visszafizetése</t>
  </si>
  <si>
    <t>2.1. melléklet az 1/2015. (II.23.) önkormányzati rendelethez</t>
  </si>
  <si>
    <t>1.melléklet 1/2015. (II.23.) önkormányzati rendelethez</t>
  </si>
  <si>
    <t>2.2. melléklet az 1/2015. (II.23.) önkormányzati rendelethez</t>
  </si>
  <si>
    <t>Áh-on belüli megelőleg.visszafiz.</t>
  </si>
  <si>
    <t>Működési célú támogatások és kiegészítő támogatások</t>
  </si>
  <si>
    <t>Elszámolásból származó bevételek</t>
  </si>
  <si>
    <t>Működési célú támogatások, kiegészítő támogatások</t>
  </si>
  <si>
    <t>Busz vásárlás</t>
  </si>
  <si>
    <t xml:space="preserve">Bozótvágó </t>
  </si>
  <si>
    <t>Felújítási, beruházási kiadások előirányzata felújításonként</t>
  </si>
  <si>
    <t>Elszámolásból származó bevétel</t>
  </si>
  <si>
    <t>Rövid lejáratú hitelek</t>
  </si>
  <si>
    <t>Elszámolásbóll származó bevételek</t>
  </si>
  <si>
    <t>3.melléklet 1/2015. (II.23.) önkormányzati rendelethez</t>
  </si>
  <si>
    <t>4.melléklet 1/2015. (II.23.)önkormányzati rendelethez</t>
  </si>
  <si>
    <t>5.melléklet 1/2015. (II.23.) önkormányzati rendelethez</t>
  </si>
  <si>
    <t>6.melléklet 1/2015. (II.23.) önkormányzati rendelethez</t>
  </si>
  <si>
    <t>Hangosító berendezés</t>
  </si>
  <si>
    <t>K I M U T A T Á S
a 2014. évben céljelleggel juttatott támogatásokról</t>
  </si>
  <si>
    <t>Támogatott szervezet neve</t>
  </si>
  <si>
    <t>Támogatás célja</t>
  </si>
  <si>
    <t>Pápakovácsi SE</t>
  </si>
  <si>
    <t>működési támogatás</t>
  </si>
  <si>
    <t>Vakok és Gyengénlátók</t>
  </si>
  <si>
    <t>Katasztrófavédelem</t>
  </si>
  <si>
    <t>Rendőrség</t>
  </si>
  <si>
    <t>Háromhatár KSE</t>
  </si>
  <si>
    <t>Támogatás összege</t>
  </si>
  <si>
    <t>8.2. melléklet a 1/2015. (II.23.) önkormányzati rendelethez</t>
  </si>
  <si>
    <t>8.1 melléklet a 1/2015. (II.23.) önkormányzati rendelethez</t>
  </si>
  <si>
    <t>7.melléklet 1/2015. (II.23.)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</si>
</sst>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solid">
        <fgColor indexed="65"/>
        <bgColor indexed="64"/>
      </patternFill>
    </fill>
    <fill>
      <patternFill patternType="darkHorizontal"/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9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3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3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51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0" fontId="8" fillId="0" borderId="29" xfId="0" applyFont="1" applyBorder="1" applyAlignment="1" applyProtection="1">
      <alignment horizontal="left" wrapText="1" indent="1"/>
    </xf>
    <xf numFmtId="164" fontId="7" fillId="0" borderId="38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28" fillId="0" borderId="5" xfId="0" applyFont="1" applyBorder="1" applyAlignment="1" applyProtection="1">
      <alignment horizontal="center" vertical="center" wrapText="1"/>
    </xf>
    <xf numFmtId="0" fontId="28" fillId="0" borderId="6" xfId="0" applyFont="1" applyBorder="1" applyAlignment="1" applyProtection="1">
      <alignment horizontal="center" vertical="center"/>
    </xf>
    <xf numFmtId="0" fontId="28" fillId="0" borderId="7" xfId="0" applyFont="1" applyBorder="1" applyAlignment="1" applyProtection="1">
      <alignment horizontal="center" vertical="center" wrapText="1"/>
    </xf>
    <xf numFmtId="0" fontId="29" fillId="0" borderId="19" xfId="0" applyFont="1" applyBorder="1" applyAlignment="1" applyProtection="1">
      <alignment horizontal="right" vertical="center" indent="1"/>
    </xf>
    <xf numFmtId="0" fontId="29" fillId="0" borderId="20" xfId="0" applyFont="1" applyBorder="1" applyAlignment="1" applyProtection="1">
      <alignment horizontal="left" vertical="center" indent="1"/>
      <protection locked="0"/>
    </xf>
    <xf numFmtId="3" fontId="29" fillId="0" borderId="21" xfId="0" applyNumberFormat="1" applyFont="1" applyBorder="1" applyAlignment="1" applyProtection="1">
      <alignment horizontal="right" vertical="center" indent="1"/>
      <protection locked="0"/>
    </xf>
    <xf numFmtId="0" fontId="29" fillId="0" borderId="11" xfId="0" applyFont="1" applyBorder="1" applyAlignment="1" applyProtection="1">
      <alignment horizontal="right" vertical="center" indent="1"/>
    </xf>
    <xf numFmtId="0" fontId="29" fillId="0" borderId="12" xfId="0" applyFont="1" applyBorder="1" applyAlignment="1" applyProtection="1">
      <alignment horizontal="left" vertical="center" indent="1"/>
      <protection locked="0"/>
    </xf>
    <xf numFmtId="3" fontId="29" fillId="0" borderId="13" xfId="0" applyNumberFormat="1" applyFont="1" applyBorder="1" applyAlignment="1" applyProtection="1">
      <alignment horizontal="right" vertical="center" indent="1"/>
      <protection locked="0"/>
    </xf>
    <xf numFmtId="164" fontId="29" fillId="4" borderId="32" xfId="0" applyNumberFormat="1" applyFont="1" applyFill="1" applyBorder="1" applyAlignment="1" applyProtection="1">
      <alignment horizontal="left" vertical="center" wrapText="1" indent="2"/>
    </xf>
    <xf numFmtId="3" fontId="28" fillId="0" borderId="4" xfId="0" applyNumberFormat="1" applyFont="1" applyFill="1" applyBorder="1" applyAlignment="1" applyProtection="1">
      <alignment horizontal="right" vertical="center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28" fillId="0" borderId="50" xfId="0" applyFont="1" applyBorder="1" applyAlignment="1" applyProtection="1">
      <alignment horizontal="left" vertical="center" indent="2"/>
    </xf>
    <xf numFmtId="0" fontId="28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opLeftCell="A55" zoomScale="110" zoomScaleNormal="110" workbookViewId="0">
      <selection activeCell="H9" sqref="H9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409</v>
      </c>
    </row>
    <row r="3" spans="1:3" ht="20.100000000000001" customHeight="1">
      <c r="A3" s="349" t="s">
        <v>0</v>
      </c>
      <c r="B3" s="349"/>
      <c r="C3" s="349"/>
    </row>
    <row r="4" spans="1:3" ht="20.100000000000001" customHeight="1" thickBot="1">
      <c r="A4" s="350"/>
      <c r="B4" s="350"/>
      <c r="C4" s="1" t="s">
        <v>1</v>
      </c>
    </row>
    <row r="5" spans="1:3" ht="24.95" customHeight="1" thickBot="1">
      <c r="A5" s="2" t="s">
        <v>2</v>
      </c>
      <c r="B5" s="3" t="s">
        <v>3</v>
      </c>
      <c r="C5" s="4" t="s">
        <v>239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v>98001</v>
      </c>
    </row>
    <row r="8" spans="1:3" ht="15" customHeight="1">
      <c r="A8" s="11" t="s">
        <v>6</v>
      </c>
      <c r="B8" s="12" t="s">
        <v>7</v>
      </c>
      <c r="C8" s="13">
        <v>45249</v>
      </c>
    </row>
    <row r="9" spans="1:3" ht="15" customHeight="1">
      <c r="A9" s="14" t="s">
        <v>8</v>
      </c>
      <c r="B9" s="15" t="s">
        <v>9</v>
      </c>
      <c r="C9" s="16">
        <v>22089</v>
      </c>
    </row>
    <row r="10" spans="1:3" ht="15" customHeight="1">
      <c r="A10" s="14" t="s">
        <v>10</v>
      </c>
      <c r="B10" s="15" t="s">
        <v>11</v>
      </c>
      <c r="C10" s="16">
        <v>11925</v>
      </c>
    </row>
    <row r="11" spans="1:3" ht="15" customHeight="1">
      <c r="A11" s="14" t="s">
        <v>12</v>
      </c>
      <c r="B11" s="15" t="s">
        <v>13</v>
      </c>
      <c r="C11" s="16">
        <v>1200</v>
      </c>
    </row>
    <row r="12" spans="1:3" ht="15" customHeight="1">
      <c r="A12" s="14" t="s">
        <v>14</v>
      </c>
      <c r="B12" s="15" t="s">
        <v>15</v>
      </c>
      <c r="C12" s="16"/>
    </row>
    <row r="13" spans="1:3" ht="15" customHeight="1">
      <c r="A13" s="17" t="s">
        <v>16</v>
      </c>
      <c r="B13" s="18" t="s">
        <v>17</v>
      </c>
      <c r="C13" s="16">
        <v>1752</v>
      </c>
    </row>
    <row r="14" spans="1:3" ht="15" customHeight="1" thickBot="1">
      <c r="A14" s="52" t="s">
        <v>174</v>
      </c>
      <c r="B14" s="334" t="s">
        <v>420</v>
      </c>
      <c r="C14" s="335">
        <v>18</v>
      </c>
    </row>
    <row r="15" spans="1:3" ht="15" customHeight="1" thickBot="1">
      <c r="A15" s="8" t="s">
        <v>18</v>
      </c>
      <c r="B15" s="19" t="s">
        <v>19</v>
      </c>
      <c r="C15" s="10">
        <v>7319</v>
      </c>
    </row>
    <row r="16" spans="1:3" ht="15" customHeight="1">
      <c r="A16" s="11" t="s">
        <v>20</v>
      </c>
      <c r="B16" s="12" t="s">
        <v>21</v>
      </c>
      <c r="C16" s="13"/>
    </row>
    <row r="17" spans="1:3" ht="15" customHeight="1">
      <c r="A17" s="14" t="s">
        <v>22</v>
      </c>
      <c r="B17" s="15" t="s">
        <v>23</v>
      </c>
      <c r="C17" s="16"/>
    </row>
    <row r="18" spans="1:3" ht="15" customHeight="1">
      <c r="A18" s="14" t="s">
        <v>24</v>
      </c>
      <c r="B18" s="15" t="s">
        <v>25</v>
      </c>
      <c r="C18" s="16"/>
    </row>
    <row r="19" spans="1:3" ht="15" customHeight="1">
      <c r="A19" s="14" t="s">
        <v>26</v>
      </c>
      <c r="B19" s="15" t="s">
        <v>27</v>
      </c>
      <c r="C19" s="16"/>
    </row>
    <row r="20" spans="1:3" ht="15" customHeight="1">
      <c r="A20" s="14" t="s">
        <v>28</v>
      </c>
      <c r="B20" s="15" t="s">
        <v>29</v>
      </c>
      <c r="C20" s="16">
        <v>7319</v>
      </c>
    </row>
    <row r="21" spans="1:3" ht="15" customHeight="1" thickBot="1">
      <c r="A21" s="17" t="s">
        <v>30</v>
      </c>
      <c r="B21" s="18" t="s">
        <v>31</v>
      </c>
      <c r="C21" s="20"/>
    </row>
    <row r="22" spans="1:3" ht="12" customHeight="1" thickBot="1">
      <c r="A22" s="8" t="s">
        <v>32</v>
      </c>
      <c r="B22" s="9" t="s">
        <v>33</v>
      </c>
      <c r="C22" s="10">
        <f>+C23+C24+C25+C26+C27</f>
        <v>7795</v>
      </c>
    </row>
    <row r="23" spans="1:3" ht="12" customHeight="1">
      <c r="A23" s="11" t="s">
        <v>34</v>
      </c>
      <c r="B23" s="12" t="s">
        <v>35</v>
      </c>
      <c r="C23" s="13"/>
    </row>
    <row r="24" spans="1:3" ht="12" customHeight="1">
      <c r="A24" s="14" t="s">
        <v>36</v>
      </c>
      <c r="B24" s="15" t="s">
        <v>37</v>
      </c>
      <c r="C24" s="16"/>
    </row>
    <row r="25" spans="1:3" ht="12" customHeight="1">
      <c r="A25" s="14" t="s">
        <v>38</v>
      </c>
      <c r="B25" s="15" t="s">
        <v>39</v>
      </c>
      <c r="C25" s="16"/>
    </row>
    <row r="26" spans="1:3" ht="12" customHeight="1">
      <c r="A26" s="14" t="s">
        <v>40</v>
      </c>
      <c r="B26" s="15" t="s">
        <v>41</v>
      </c>
      <c r="C26" s="16"/>
    </row>
    <row r="27" spans="1:3" ht="12" customHeight="1">
      <c r="A27" s="14" t="s">
        <v>42</v>
      </c>
      <c r="B27" s="15" t="s">
        <v>43</v>
      </c>
      <c r="C27" s="16">
        <v>7795</v>
      </c>
    </row>
    <row r="28" spans="1:3" ht="12" customHeight="1" thickBot="1">
      <c r="A28" s="17" t="s">
        <v>44</v>
      </c>
      <c r="B28" s="18" t="s">
        <v>45</v>
      </c>
      <c r="C28" s="20"/>
    </row>
    <row r="29" spans="1:3" ht="15" customHeight="1" thickBot="1">
      <c r="A29" s="8" t="s">
        <v>46</v>
      </c>
      <c r="B29" s="9" t="s">
        <v>47</v>
      </c>
      <c r="C29" s="21">
        <v>15473</v>
      </c>
    </row>
    <row r="30" spans="1:3" ht="15" customHeight="1">
      <c r="A30" s="11" t="s">
        <v>48</v>
      </c>
      <c r="B30" s="12" t="s">
        <v>49</v>
      </c>
      <c r="C30" s="22">
        <v>13674</v>
      </c>
    </row>
    <row r="31" spans="1:3" ht="15" customHeight="1">
      <c r="A31" s="14" t="s">
        <v>50</v>
      </c>
      <c r="B31" s="15" t="s">
        <v>51</v>
      </c>
      <c r="C31" s="16">
        <v>646</v>
      </c>
    </row>
    <row r="32" spans="1:3" ht="15" customHeight="1">
      <c r="A32" s="14" t="s">
        <v>52</v>
      </c>
      <c r="B32" s="15" t="s">
        <v>53</v>
      </c>
      <c r="C32" s="16">
        <v>13028</v>
      </c>
    </row>
    <row r="33" spans="1:3" ht="15" customHeight="1">
      <c r="A33" s="14" t="s">
        <v>54</v>
      </c>
      <c r="B33" s="15" t="s">
        <v>55</v>
      </c>
      <c r="C33" s="16">
        <v>1554</v>
      </c>
    </row>
    <row r="34" spans="1:3" ht="15" customHeight="1">
      <c r="A34" s="14" t="s">
        <v>56</v>
      </c>
      <c r="B34" s="15" t="s">
        <v>57</v>
      </c>
      <c r="C34" s="16">
        <v>92</v>
      </c>
    </row>
    <row r="35" spans="1:3" ht="15" customHeight="1" thickBot="1">
      <c r="A35" s="17" t="s">
        <v>58</v>
      </c>
      <c r="B35" s="18" t="s">
        <v>59</v>
      </c>
      <c r="C35" s="20">
        <v>153</v>
      </c>
    </row>
    <row r="36" spans="1:3" ht="15" customHeight="1" thickBot="1">
      <c r="A36" s="8" t="s">
        <v>60</v>
      </c>
      <c r="B36" s="9" t="s">
        <v>61</v>
      </c>
      <c r="C36" s="10">
        <v>5820</v>
      </c>
    </row>
    <row r="37" spans="1:3" ht="15" customHeight="1">
      <c r="A37" s="11" t="s">
        <v>62</v>
      </c>
      <c r="B37" s="12" t="s">
        <v>63</v>
      </c>
      <c r="C37" s="13"/>
    </row>
    <row r="38" spans="1:3" ht="15" customHeight="1">
      <c r="A38" s="14" t="s">
        <v>64</v>
      </c>
      <c r="B38" s="15" t="s">
        <v>65</v>
      </c>
      <c r="C38" s="16">
        <v>1033</v>
      </c>
    </row>
    <row r="39" spans="1:3" ht="15" customHeight="1">
      <c r="A39" s="14" t="s">
        <v>66</v>
      </c>
      <c r="B39" s="15" t="s">
        <v>67</v>
      </c>
      <c r="C39" s="16"/>
    </row>
    <row r="40" spans="1:3" ht="15" customHeight="1">
      <c r="A40" s="14" t="s">
        <v>68</v>
      </c>
      <c r="B40" s="15" t="s">
        <v>69</v>
      </c>
      <c r="C40" s="16"/>
    </row>
    <row r="41" spans="1:3" ht="15" customHeight="1">
      <c r="A41" s="14" t="s">
        <v>70</v>
      </c>
      <c r="B41" s="15" t="s">
        <v>71</v>
      </c>
      <c r="C41" s="16">
        <v>3501</v>
      </c>
    </row>
    <row r="42" spans="1:3" ht="15" customHeight="1">
      <c r="A42" s="14" t="s">
        <v>72</v>
      </c>
      <c r="B42" s="15" t="s">
        <v>73</v>
      </c>
      <c r="C42" s="16"/>
    </row>
    <row r="43" spans="1:3" ht="15" customHeight="1">
      <c r="A43" s="14" t="s">
        <v>74</v>
      </c>
      <c r="B43" s="15" t="s">
        <v>75</v>
      </c>
      <c r="C43" s="16"/>
    </row>
    <row r="44" spans="1:3" ht="15" customHeight="1">
      <c r="A44" s="14" t="s">
        <v>76</v>
      </c>
      <c r="B44" s="15" t="s">
        <v>77</v>
      </c>
      <c r="C44" s="16">
        <v>29</v>
      </c>
    </row>
    <row r="45" spans="1:3" ht="15" customHeight="1">
      <c r="A45" s="14" t="s">
        <v>78</v>
      </c>
      <c r="B45" s="15" t="s">
        <v>79</v>
      </c>
      <c r="C45" s="23"/>
    </row>
    <row r="46" spans="1:3" ht="15" customHeight="1" thickBot="1">
      <c r="A46" s="17" t="s">
        <v>80</v>
      </c>
      <c r="B46" s="18" t="s">
        <v>81</v>
      </c>
      <c r="C46" s="24">
        <v>1257</v>
      </c>
    </row>
    <row r="47" spans="1:3" ht="15" customHeight="1" thickBot="1">
      <c r="A47" s="8" t="s">
        <v>82</v>
      </c>
      <c r="B47" s="9" t="s">
        <v>83</v>
      </c>
      <c r="C47" s="10">
        <f>SUM(C48:C52)</f>
        <v>5500</v>
      </c>
    </row>
    <row r="48" spans="1:3" ht="15" customHeight="1">
      <c r="A48" s="11" t="s">
        <v>84</v>
      </c>
      <c r="B48" s="12" t="s">
        <v>85</v>
      </c>
      <c r="C48" s="25"/>
    </row>
    <row r="49" spans="1:3" ht="15" customHeight="1">
      <c r="A49" s="14" t="s">
        <v>86</v>
      </c>
      <c r="B49" s="15" t="s">
        <v>87</v>
      </c>
      <c r="C49" s="23"/>
    </row>
    <row r="50" spans="1:3" ht="15" customHeight="1">
      <c r="A50" s="14" t="s">
        <v>88</v>
      </c>
      <c r="B50" s="15" t="s">
        <v>89</v>
      </c>
      <c r="C50" s="23">
        <v>5500</v>
      </c>
    </row>
    <row r="51" spans="1:3" ht="12" customHeight="1">
      <c r="A51" s="14" t="s">
        <v>90</v>
      </c>
      <c r="B51" s="15" t="s">
        <v>91</v>
      </c>
      <c r="C51" s="23"/>
    </row>
    <row r="52" spans="1:3" ht="12" customHeight="1" thickBot="1">
      <c r="A52" s="17" t="s">
        <v>92</v>
      </c>
      <c r="B52" s="18" t="s">
        <v>93</v>
      </c>
      <c r="C52" s="24"/>
    </row>
    <row r="53" spans="1:3" ht="12" customHeight="1" thickBot="1">
      <c r="A53" s="8" t="s">
        <v>94</v>
      </c>
      <c r="B53" s="9" t="s">
        <v>95</v>
      </c>
      <c r="C53" s="10">
        <v>314</v>
      </c>
    </row>
    <row r="54" spans="1:3" ht="12" customHeight="1">
      <c r="A54" s="11" t="s">
        <v>96</v>
      </c>
      <c r="B54" s="12" t="s">
        <v>97</v>
      </c>
      <c r="C54" s="13"/>
    </row>
    <row r="55" spans="1:3" ht="12" customHeight="1">
      <c r="A55" s="14" t="s">
        <v>98</v>
      </c>
      <c r="B55" s="15" t="s">
        <v>99</v>
      </c>
      <c r="C55" s="16"/>
    </row>
    <row r="56" spans="1:3" ht="12" customHeight="1">
      <c r="A56" s="14" t="s">
        <v>100</v>
      </c>
      <c r="B56" s="15" t="s">
        <v>101</v>
      </c>
      <c r="C56" s="16">
        <v>314</v>
      </c>
    </row>
    <row r="57" spans="1:3" ht="12" customHeight="1" thickBot="1">
      <c r="A57" s="17" t="s">
        <v>102</v>
      </c>
      <c r="B57" s="18" t="s">
        <v>103</v>
      </c>
      <c r="C57" s="20"/>
    </row>
    <row r="58" spans="1:3" ht="12" customHeight="1" thickBot="1">
      <c r="A58" s="8" t="s">
        <v>104</v>
      </c>
      <c r="B58" s="19" t="s">
        <v>105</v>
      </c>
      <c r="C58" s="10">
        <f>SUM(C59:C61)</f>
        <v>0</v>
      </c>
    </row>
    <row r="59" spans="1:3" ht="12" customHeight="1">
      <c r="A59" s="11" t="s">
        <v>106</v>
      </c>
      <c r="B59" s="12" t="s">
        <v>107</v>
      </c>
      <c r="C59" s="23"/>
    </row>
    <row r="60" spans="1:3" ht="12" customHeight="1">
      <c r="A60" s="14" t="s">
        <v>108</v>
      </c>
      <c r="B60" s="15" t="s">
        <v>109</v>
      </c>
      <c r="C60" s="23"/>
    </row>
    <row r="61" spans="1:3" ht="12" customHeight="1">
      <c r="A61" s="14" t="s">
        <v>110</v>
      </c>
      <c r="B61" s="15" t="s">
        <v>111</v>
      </c>
      <c r="C61" s="23"/>
    </row>
    <row r="62" spans="1:3" ht="12" customHeight="1" thickBot="1">
      <c r="A62" s="17" t="s">
        <v>112</v>
      </c>
      <c r="B62" s="18" t="s">
        <v>113</v>
      </c>
      <c r="C62" s="23"/>
    </row>
    <row r="63" spans="1:3" ht="15" customHeight="1" thickBot="1">
      <c r="A63" s="8" t="s">
        <v>114</v>
      </c>
      <c r="B63" s="9" t="s">
        <v>115</v>
      </c>
      <c r="C63" s="21">
        <f>+C7+C15+C22+C29+C36+C47+C53+C58</f>
        <v>140222</v>
      </c>
    </row>
    <row r="64" spans="1:3" ht="15" customHeight="1" thickBot="1">
      <c r="A64" s="26" t="s">
        <v>116</v>
      </c>
      <c r="B64" s="19" t="s">
        <v>117</v>
      </c>
      <c r="C64" s="10">
        <f>SUM(C65:C67)</f>
        <v>7795</v>
      </c>
    </row>
    <row r="65" spans="1:3" ht="15" customHeight="1">
      <c r="A65" s="11" t="s">
        <v>118</v>
      </c>
      <c r="B65" s="12" t="s">
        <v>119</v>
      </c>
      <c r="C65" s="23"/>
    </row>
    <row r="66" spans="1:3" ht="15" customHeight="1">
      <c r="A66" s="14" t="s">
        <v>120</v>
      </c>
      <c r="B66" s="15" t="s">
        <v>121</v>
      </c>
      <c r="C66" s="23"/>
    </row>
    <row r="67" spans="1:3" ht="15" customHeight="1" thickBot="1">
      <c r="A67" s="17" t="s">
        <v>122</v>
      </c>
      <c r="B67" s="27" t="s">
        <v>123</v>
      </c>
      <c r="C67" s="23">
        <v>7795</v>
      </c>
    </row>
    <row r="68" spans="1:3" ht="15" customHeight="1" thickBot="1">
      <c r="A68" s="26" t="s">
        <v>124</v>
      </c>
      <c r="B68" s="19" t="s">
        <v>125</v>
      </c>
      <c r="C68" s="10">
        <f>SUM(C69:C72)</f>
        <v>0</v>
      </c>
    </row>
    <row r="69" spans="1:3" ht="15" customHeight="1">
      <c r="A69" s="11" t="s">
        <v>126</v>
      </c>
      <c r="B69" s="12" t="s">
        <v>127</v>
      </c>
      <c r="C69" s="23"/>
    </row>
    <row r="70" spans="1:3" ht="15" customHeight="1">
      <c r="A70" s="14" t="s">
        <v>128</v>
      </c>
      <c r="B70" s="15" t="s">
        <v>129</v>
      </c>
      <c r="C70" s="23"/>
    </row>
    <row r="71" spans="1:3" ht="15" customHeight="1">
      <c r="A71" s="14" t="s">
        <v>130</v>
      </c>
      <c r="B71" s="15" t="s">
        <v>131</v>
      </c>
      <c r="C71" s="23"/>
    </row>
    <row r="72" spans="1:3" ht="15" customHeight="1" thickBot="1">
      <c r="A72" s="17" t="s">
        <v>132</v>
      </c>
      <c r="B72" s="18" t="s">
        <v>133</v>
      </c>
      <c r="C72" s="23"/>
    </row>
    <row r="73" spans="1:3" ht="15" customHeight="1" thickBot="1">
      <c r="A73" s="26" t="s">
        <v>134</v>
      </c>
      <c r="B73" s="19" t="s">
        <v>135</v>
      </c>
      <c r="C73" s="10">
        <v>17583</v>
      </c>
    </row>
    <row r="74" spans="1:3" ht="15" customHeight="1">
      <c r="A74" s="11" t="s">
        <v>136</v>
      </c>
      <c r="B74" s="12" t="s">
        <v>137</v>
      </c>
      <c r="C74" s="23">
        <v>17583</v>
      </c>
    </row>
    <row r="75" spans="1:3" ht="12" customHeight="1" thickBot="1">
      <c r="A75" s="17" t="s">
        <v>138</v>
      </c>
      <c r="B75" s="18" t="s">
        <v>139</v>
      </c>
      <c r="C75" s="23"/>
    </row>
    <row r="76" spans="1:3" ht="12" customHeight="1" thickBot="1">
      <c r="A76" s="26" t="s">
        <v>140</v>
      </c>
      <c r="B76" s="19" t="s">
        <v>141</v>
      </c>
      <c r="C76" s="10">
        <f>SUM(C77:C79)</f>
        <v>3492</v>
      </c>
    </row>
    <row r="77" spans="1:3" ht="12" customHeight="1">
      <c r="A77" s="11" t="s">
        <v>142</v>
      </c>
      <c r="B77" s="12" t="s">
        <v>143</v>
      </c>
      <c r="C77" s="23"/>
    </row>
    <row r="78" spans="1:3" ht="12" customHeight="1">
      <c r="A78" s="14" t="s">
        <v>144</v>
      </c>
      <c r="B78" s="15" t="s">
        <v>145</v>
      </c>
      <c r="C78" s="23">
        <v>3492</v>
      </c>
    </row>
    <row r="79" spans="1:3" ht="12" customHeight="1" thickBot="1">
      <c r="A79" s="17" t="s">
        <v>146</v>
      </c>
      <c r="B79" s="18" t="s">
        <v>147</v>
      </c>
      <c r="C79" s="23"/>
    </row>
    <row r="80" spans="1:3" ht="12" customHeight="1" thickBot="1">
      <c r="A80" s="26" t="s">
        <v>148</v>
      </c>
      <c r="B80" s="19" t="s">
        <v>149</v>
      </c>
      <c r="C80" s="10">
        <f>SUM(C81:C84)</f>
        <v>0</v>
      </c>
    </row>
    <row r="81" spans="1:3" ht="12" customHeight="1">
      <c r="A81" s="28" t="s">
        <v>150</v>
      </c>
      <c r="B81" s="12" t="s">
        <v>151</v>
      </c>
      <c r="C81" s="23"/>
    </row>
    <row r="82" spans="1:3" ht="12" customHeight="1">
      <c r="A82" s="29" t="s">
        <v>152</v>
      </c>
      <c r="B82" s="15" t="s">
        <v>153</v>
      </c>
      <c r="C82" s="23"/>
    </row>
    <row r="83" spans="1:3" ht="12" customHeight="1">
      <c r="A83" s="29" t="s">
        <v>154</v>
      </c>
      <c r="B83" s="15" t="s">
        <v>155</v>
      </c>
      <c r="C83" s="23"/>
    </row>
    <row r="84" spans="1:3" ht="12" customHeight="1" thickBot="1">
      <c r="A84" s="30" t="s">
        <v>156</v>
      </c>
      <c r="B84" s="18" t="s">
        <v>157</v>
      </c>
      <c r="C84" s="23"/>
    </row>
    <row r="85" spans="1:3" ht="12" customHeight="1" thickBot="1">
      <c r="A85" s="26" t="s">
        <v>158</v>
      </c>
      <c r="B85" s="19" t="s">
        <v>159</v>
      </c>
      <c r="C85" s="31"/>
    </row>
    <row r="86" spans="1:3" ht="15" customHeight="1" thickBot="1">
      <c r="A86" s="26" t="s">
        <v>160</v>
      </c>
      <c r="B86" s="32" t="s">
        <v>161</v>
      </c>
      <c r="C86" s="21">
        <f>+C64+C68+C73+C76+C80+C85</f>
        <v>28870</v>
      </c>
    </row>
    <row r="87" spans="1:3" ht="15" customHeight="1" thickBot="1">
      <c r="A87" s="33" t="s">
        <v>162</v>
      </c>
      <c r="B87" s="34" t="s">
        <v>163</v>
      </c>
      <c r="C87" s="21">
        <f>+C63+C86</f>
        <v>169092</v>
      </c>
    </row>
    <row r="88" spans="1:3" ht="15" customHeight="1">
      <c r="A88" s="251"/>
      <c r="B88" s="251"/>
      <c r="C88" s="252"/>
    </row>
    <row r="89" spans="1:3" ht="15" customHeight="1">
      <c r="A89" s="251"/>
      <c r="B89" s="251"/>
      <c r="C89" s="252"/>
    </row>
    <row r="90" spans="1:3" ht="15" customHeight="1">
      <c r="A90" s="251"/>
      <c r="B90" s="251"/>
      <c r="C90" s="252"/>
    </row>
    <row r="91" spans="1:3" ht="15" customHeight="1">
      <c r="A91" s="251"/>
      <c r="B91" s="251"/>
      <c r="C91" s="252"/>
    </row>
    <row r="92" spans="1:3" ht="15" customHeight="1">
      <c r="A92" s="251"/>
      <c r="B92" s="251"/>
      <c r="C92" s="252"/>
    </row>
    <row r="93" spans="1:3" ht="15" customHeight="1">
      <c r="A93" s="251"/>
      <c r="B93" s="251"/>
      <c r="C93" s="252"/>
    </row>
    <row r="94" spans="1:3" ht="15" customHeight="1">
      <c r="A94" s="251"/>
      <c r="B94" s="251"/>
      <c r="C94" s="252"/>
    </row>
    <row r="95" spans="1:3" ht="15" customHeight="1">
      <c r="A95" s="251"/>
      <c r="B95" s="251"/>
      <c r="C95" s="252"/>
    </row>
    <row r="96" spans="1:3" ht="15" customHeight="1">
      <c r="A96" s="251"/>
      <c r="B96" s="251"/>
      <c r="C96" s="252"/>
    </row>
    <row r="97" spans="1:3" ht="15" customHeight="1">
      <c r="A97" s="251"/>
      <c r="B97" s="251"/>
      <c r="C97" s="252"/>
    </row>
    <row r="98" spans="1:3" ht="15" customHeight="1">
      <c r="A98" s="251"/>
      <c r="B98" s="251"/>
      <c r="C98" s="252"/>
    </row>
    <row r="99" spans="1:3" ht="15" customHeight="1">
      <c r="A99" s="251"/>
      <c r="B99" s="251"/>
      <c r="C99" s="252"/>
    </row>
    <row r="100" spans="1:3" ht="15" customHeight="1">
      <c r="A100" s="251"/>
      <c r="B100" s="251"/>
      <c r="C100" s="252"/>
    </row>
    <row r="101" spans="1:3" ht="15" customHeight="1">
      <c r="A101" s="251"/>
      <c r="B101" s="251"/>
      <c r="C101" s="252"/>
    </row>
    <row r="102" spans="1:3" ht="15" customHeight="1">
      <c r="A102" s="251"/>
      <c r="B102" s="251"/>
      <c r="C102" s="252"/>
    </row>
    <row r="103" spans="1:3" ht="15" customHeight="1">
      <c r="A103" s="251"/>
      <c r="B103" s="251"/>
      <c r="C103" s="252"/>
    </row>
    <row r="104" spans="1:3" ht="15" customHeight="1">
      <c r="A104" s="251"/>
      <c r="B104" s="251"/>
      <c r="C104" s="252"/>
    </row>
    <row r="105" spans="1:3" ht="15" customHeight="1">
      <c r="A105" s="251"/>
      <c r="B105" s="251"/>
      <c r="C105" s="252"/>
    </row>
    <row r="106" spans="1:3" ht="15" customHeight="1">
      <c r="A106" s="251"/>
      <c r="B106" s="251"/>
      <c r="C106" s="252"/>
    </row>
    <row r="107" spans="1:3" ht="15" customHeight="1">
      <c r="A107" s="251"/>
      <c r="B107" s="251"/>
      <c r="C107" s="252"/>
    </row>
    <row r="108" spans="1:3" ht="20.100000000000001" customHeight="1">
      <c r="A108" s="35"/>
      <c r="C108" s="36"/>
    </row>
    <row r="109" spans="1:3" ht="20.100000000000001" customHeight="1">
      <c r="A109" s="349" t="s">
        <v>164</v>
      </c>
      <c r="B109" s="349"/>
      <c r="C109" s="349"/>
    </row>
    <row r="110" spans="1:3" ht="20.100000000000001" customHeight="1" thickBot="1">
      <c r="A110" s="351"/>
      <c r="B110" s="351"/>
      <c r="C110" s="37" t="s">
        <v>1</v>
      </c>
    </row>
    <row r="111" spans="1:3" ht="20.100000000000001" customHeight="1" thickBot="1">
      <c r="A111" s="2" t="s">
        <v>2</v>
      </c>
      <c r="B111" s="3" t="s">
        <v>165</v>
      </c>
      <c r="C111" s="4" t="s">
        <v>239</v>
      </c>
    </row>
    <row r="112" spans="1:3" ht="15" customHeight="1" thickBot="1">
      <c r="A112" s="38">
        <v>1</v>
      </c>
      <c r="B112" s="39">
        <v>2</v>
      </c>
      <c r="C112" s="40">
        <v>3</v>
      </c>
    </row>
    <row r="113" spans="1:3" ht="15" customHeight="1" thickBot="1">
      <c r="A113" s="41" t="s">
        <v>4</v>
      </c>
      <c r="B113" s="42" t="s">
        <v>166</v>
      </c>
      <c r="C113" s="43">
        <f>SUM(C114:C118)</f>
        <v>132656</v>
      </c>
    </row>
    <row r="114" spans="1:3" ht="15" customHeight="1">
      <c r="A114" s="44" t="s">
        <v>6</v>
      </c>
      <c r="B114" s="45" t="s">
        <v>167</v>
      </c>
      <c r="C114" s="46">
        <v>36643</v>
      </c>
    </row>
    <row r="115" spans="1:3" ht="15" customHeight="1">
      <c r="A115" s="14" t="s">
        <v>8</v>
      </c>
      <c r="B115" s="47" t="s">
        <v>168</v>
      </c>
      <c r="C115" s="16">
        <v>9740</v>
      </c>
    </row>
    <row r="116" spans="1:3" ht="15" customHeight="1">
      <c r="A116" s="14" t="s">
        <v>10</v>
      </c>
      <c r="B116" s="47" t="s">
        <v>169</v>
      </c>
      <c r="C116" s="20">
        <v>34872</v>
      </c>
    </row>
    <row r="117" spans="1:3" ht="15" customHeight="1">
      <c r="A117" s="14" t="s">
        <v>12</v>
      </c>
      <c r="B117" s="48" t="s">
        <v>170</v>
      </c>
      <c r="C117" s="20">
        <v>4001</v>
      </c>
    </row>
    <row r="118" spans="1:3" ht="15" customHeight="1">
      <c r="A118" s="14" t="s">
        <v>171</v>
      </c>
      <c r="B118" s="49" t="s">
        <v>172</v>
      </c>
      <c r="C118" s="20">
        <v>47400</v>
      </c>
    </row>
    <row r="119" spans="1:3" ht="15" customHeight="1">
      <c r="A119" s="14" t="s">
        <v>16</v>
      </c>
      <c r="B119" s="47" t="s">
        <v>173</v>
      </c>
      <c r="C119" s="20">
        <v>2363</v>
      </c>
    </row>
    <row r="120" spans="1:3" ht="15" customHeight="1">
      <c r="A120" s="14" t="s">
        <v>174</v>
      </c>
      <c r="B120" s="50" t="s">
        <v>175</v>
      </c>
      <c r="C120" s="20"/>
    </row>
    <row r="121" spans="1:3" ht="15" customHeight="1">
      <c r="A121" s="14" t="s">
        <v>176</v>
      </c>
      <c r="B121" s="51" t="s">
        <v>177</v>
      </c>
      <c r="C121" s="20"/>
    </row>
    <row r="122" spans="1:3" ht="15" customHeight="1">
      <c r="A122" s="14" t="s">
        <v>178</v>
      </c>
      <c r="B122" s="51" t="s">
        <v>179</v>
      </c>
      <c r="C122" s="20"/>
    </row>
    <row r="123" spans="1:3" ht="15" customHeight="1">
      <c r="A123" s="14" t="s">
        <v>180</v>
      </c>
      <c r="B123" s="50" t="s">
        <v>181</v>
      </c>
      <c r="C123" s="20">
        <v>44526</v>
      </c>
    </row>
    <row r="124" spans="1:3" ht="15" customHeight="1">
      <c r="A124" s="14" t="s">
        <v>182</v>
      </c>
      <c r="B124" s="50" t="s">
        <v>183</v>
      </c>
      <c r="C124" s="20"/>
    </row>
    <row r="125" spans="1:3" ht="15" customHeight="1">
      <c r="A125" s="14" t="s">
        <v>184</v>
      </c>
      <c r="B125" s="51" t="s">
        <v>185</v>
      </c>
      <c r="C125" s="20"/>
    </row>
    <row r="126" spans="1:3" ht="15" customHeight="1">
      <c r="A126" s="52" t="s">
        <v>186</v>
      </c>
      <c r="B126" s="53" t="s">
        <v>187</v>
      </c>
      <c r="C126" s="20"/>
    </row>
    <row r="127" spans="1:3" ht="15" customHeight="1">
      <c r="A127" s="14" t="s">
        <v>188</v>
      </c>
      <c r="B127" s="53" t="s">
        <v>189</v>
      </c>
      <c r="C127" s="20"/>
    </row>
    <row r="128" spans="1:3" ht="15" customHeight="1" thickBot="1">
      <c r="A128" s="54" t="s">
        <v>190</v>
      </c>
      <c r="B128" s="55" t="s">
        <v>191</v>
      </c>
      <c r="C128" s="56">
        <v>511</v>
      </c>
    </row>
    <row r="129" spans="1:3" ht="15" customHeight="1" thickBot="1">
      <c r="A129" s="8" t="s">
        <v>18</v>
      </c>
      <c r="B129" s="57" t="s">
        <v>192</v>
      </c>
      <c r="C129" s="10">
        <f>+C130+C132+C134</f>
        <v>15234</v>
      </c>
    </row>
    <row r="130" spans="1:3" ht="15" customHeight="1">
      <c r="A130" s="11" t="s">
        <v>20</v>
      </c>
      <c r="B130" s="47" t="s">
        <v>193</v>
      </c>
      <c r="C130" s="13">
        <v>11543</v>
      </c>
    </row>
    <row r="131" spans="1:3" ht="15" customHeight="1">
      <c r="A131" s="11" t="s">
        <v>22</v>
      </c>
      <c r="B131" s="58" t="s">
        <v>194</v>
      </c>
      <c r="C131" s="13"/>
    </row>
    <row r="132" spans="1:3" ht="15" customHeight="1">
      <c r="A132" s="11" t="s">
        <v>24</v>
      </c>
      <c r="B132" s="58" t="s">
        <v>195</v>
      </c>
      <c r="C132" s="16">
        <v>3691</v>
      </c>
    </row>
    <row r="133" spans="1:3" ht="12" customHeight="1">
      <c r="A133" s="11" t="s">
        <v>26</v>
      </c>
      <c r="B133" s="58" t="s">
        <v>196</v>
      </c>
      <c r="C133" s="59"/>
    </row>
    <row r="134" spans="1:3" ht="12" customHeight="1">
      <c r="A134" s="11" t="s">
        <v>28</v>
      </c>
      <c r="B134" s="60" t="s">
        <v>197</v>
      </c>
      <c r="C134" s="59"/>
    </row>
    <row r="135" spans="1:3" ht="12" customHeight="1">
      <c r="A135" s="11" t="s">
        <v>30</v>
      </c>
      <c r="B135" s="61" t="s">
        <v>198</v>
      </c>
      <c r="C135" s="59"/>
    </row>
    <row r="136" spans="1:3" ht="12" customHeight="1">
      <c r="A136" s="11" t="s">
        <v>199</v>
      </c>
      <c r="B136" s="62" t="s">
        <v>200</v>
      </c>
      <c r="C136" s="59"/>
    </row>
    <row r="137" spans="1:3" ht="12" customHeight="1">
      <c r="A137" s="11" t="s">
        <v>201</v>
      </c>
      <c r="B137" s="51" t="s">
        <v>179</v>
      </c>
      <c r="C137" s="59"/>
    </row>
    <row r="138" spans="1:3" ht="12" customHeight="1">
      <c r="A138" s="11" t="s">
        <v>202</v>
      </c>
      <c r="B138" s="51" t="s">
        <v>203</v>
      </c>
      <c r="C138" s="59"/>
    </row>
    <row r="139" spans="1:3" ht="12" customHeight="1">
      <c r="A139" s="11" t="s">
        <v>204</v>
      </c>
      <c r="B139" s="51" t="s">
        <v>205</v>
      </c>
      <c r="C139" s="59"/>
    </row>
    <row r="140" spans="1:3" ht="12" customHeight="1">
      <c r="A140" s="11" t="s">
        <v>206</v>
      </c>
      <c r="B140" s="51" t="s">
        <v>185</v>
      </c>
      <c r="C140" s="59"/>
    </row>
    <row r="141" spans="1:3" ht="12" customHeight="1">
      <c r="A141" s="11" t="s">
        <v>207</v>
      </c>
      <c r="B141" s="51" t="s">
        <v>208</v>
      </c>
      <c r="C141" s="59"/>
    </row>
    <row r="142" spans="1:3" ht="12" customHeight="1" thickBot="1">
      <c r="A142" s="52" t="s">
        <v>209</v>
      </c>
      <c r="B142" s="51" t="s">
        <v>210</v>
      </c>
      <c r="C142" s="63"/>
    </row>
    <row r="143" spans="1:3" ht="15" customHeight="1" thickBot="1">
      <c r="A143" s="8" t="s">
        <v>32</v>
      </c>
      <c r="B143" s="64" t="s">
        <v>211</v>
      </c>
      <c r="C143" s="10">
        <v>10242</v>
      </c>
    </row>
    <row r="144" spans="1:3" ht="15" customHeight="1">
      <c r="A144" s="11" t="s">
        <v>34</v>
      </c>
      <c r="B144" s="65" t="s">
        <v>212</v>
      </c>
      <c r="C144" s="13">
        <v>10242</v>
      </c>
    </row>
    <row r="145" spans="1:3" ht="15" customHeight="1" thickBot="1">
      <c r="A145" s="17" t="s">
        <v>36</v>
      </c>
      <c r="B145" s="58" t="s">
        <v>213</v>
      </c>
      <c r="C145" s="20"/>
    </row>
    <row r="146" spans="1:3" ht="15" customHeight="1" thickBot="1">
      <c r="A146" s="8" t="s">
        <v>214</v>
      </c>
      <c r="B146" s="64" t="s">
        <v>215</v>
      </c>
      <c r="C146" s="10">
        <f>+C113+C129+C143</f>
        <v>158132</v>
      </c>
    </row>
    <row r="147" spans="1:3" ht="15" customHeight="1" thickBot="1">
      <c r="A147" s="8" t="s">
        <v>60</v>
      </c>
      <c r="B147" s="64" t="s">
        <v>216</v>
      </c>
      <c r="C147" s="10">
        <f>+C148+C149+C150</f>
        <v>7795</v>
      </c>
    </row>
    <row r="148" spans="1:3" ht="12" customHeight="1">
      <c r="A148" s="11" t="s">
        <v>62</v>
      </c>
      <c r="B148" s="65" t="s">
        <v>217</v>
      </c>
      <c r="C148" s="59"/>
    </row>
    <row r="149" spans="1:3" ht="12" customHeight="1">
      <c r="A149" s="11" t="s">
        <v>64</v>
      </c>
      <c r="B149" s="65" t="s">
        <v>218</v>
      </c>
      <c r="C149" s="59"/>
    </row>
    <row r="150" spans="1:3" ht="12" customHeight="1" thickBot="1">
      <c r="A150" s="52" t="s">
        <v>66</v>
      </c>
      <c r="B150" s="66" t="s">
        <v>219</v>
      </c>
      <c r="C150" s="59">
        <v>7795</v>
      </c>
    </row>
    <row r="151" spans="1:3" ht="12" customHeight="1" thickBot="1">
      <c r="A151" s="8" t="s">
        <v>82</v>
      </c>
      <c r="B151" s="64" t="s">
        <v>220</v>
      </c>
      <c r="C151" s="10">
        <f>+C152+C153+C154+C155</f>
        <v>0</v>
      </c>
    </row>
    <row r="152" spans="1:3" ht="12" customHeight="1">
      <c r="A152" s="11" t="s">
        <v>84</v>
      </c>
      <c r="B152" s="65" t="s">
        <v>221</v>
      </c>
      <c r="C152" s="59"/>
    </row>
    <row r="153" spans="1:3" ht="12" customHeight="1">
      <c r="A153" s="11" t="s">
        <v>86</v>
      </c>
      <c r="B153" s="65" t="s">
        <v>222</v>
      </c>
      <c r="C153" s="59"/>
    </row>
    <row r="154" spans="1:3" ht="12" customHeight="1">
      <c r="A154" s="11" t="s">
        <v>88</v>
      </c>
      <c r="B154" s="65" t="s">
        <v>223</v>
      </c>
      <c r="C154" s="59"/>
    </row>
    <row r="155" spans="1:3" ht="12" customHeight="1" thickBot="1">
      <c r="A155" s="52" t="s">
        <v>90</v>
      </c>
      <c r="B155" s="66" t="s">
        <v>224</v>
      </c>
      <c r="C155" s="59"/>
    </row>
    <row r="156" spans="1:3" ht="12" customHeight="1" thickBot="1">
      <c r="A156" s="8" t="s">
        <v>225</v>
      </c>
      <c r="B156" s="64" t="s">
        <v>226</v>
      </c>
      <c r="C156" s="21">
        <f>+C157+C158+C159+C160</f>
        <v>3165</v>
      </c>
    </row>
    <row r="157" spans="1:3" ht="12" customHeight="1">
      <c r="A157" s="11" t="s">
        <v>96</v>
      </c>
      <c r="B157" s="65" t="s">
        <v>227</v>
      </c>
      <c r="C157" s="59"/>
    </row>
    <row r="158" spans="1:3" ht="12" customHeight="1">
      <c r="A158" s="11" t="s">
        <v>98</v>
      </c>
      <c r="B158" s="65" t="s">
        <v>228</v>
      </c>
      <c r="C158" s="59">
        <v>3165</v>
      </c>
    </row>
    <row r="159" spans="1:3" ht="12" customHeight="1">
      <c r="A159" s="11" t="s">
        <v>100</v>
      </c>
      <c r="B159" s="65" t="s">
        <v>229</v>
      </c>
      <c r="C159" s="59"/>
    </row>
    <row r="160" spans="1:3" ht="12" customHeight="1" thickBot="1">
      <c r="A160" s="52" t="s">
        <v>102</v>
      </c>
      <c r="B160" s="66" t="s">
        <v>230</v>
      </c>
      <c r="C160" s="59"/>
    </row>
    <row r="161" spans="1:3" ht="12" customHeight="1" thickBot="1">
      <c r="A161" s="8" t="s">
        <v>104</v>
      </c>
      <c r="B161" s="64" t="s">
        <v>231</v>
      </c>
      <c r="C161" s="67">
        <f>+C162+C163+C164+C165</f>
        <v>0</v>
      </c>
    </row>
    <row r="162" spans="1:3" ht="12" customHeight="1">
      <c r="A162" s="11" t="s">
        <v>106</v>
      </c>
      <c r="B162" s="65" t="s">
        <v>232</v>
      </c>
      <c r="C162" s="59"/>
    </row>
    <row r="163" spans="1:3" ht="12" customHeight="1">
      <c r="A163" s="11" t="s">
        <v>108</v>
      </c>
      <c r="B163" s="65" t="s">
        <v>233</v>
      </c>
      <c r="C163" s="59"/>
    </row>
    <row r="164" spans="1:3" ht="12" customHeight="1">
      <c r="A164" s="11" t="s">
        <v>110</v>
      </c>
      <c r="B164" s="65" t="s">
        <v>234</v>
      </c>
      <c r="C164" s="59"/>
    </row>
    <row r="165" spans="1:3" ht="12" customHeight="1" thickBot="1">
      <c r="A165" s="11" t="s">
        <v>112</v>
      </c>
      <c r="B165" s="65" t="s">
        <v>235</v>
      </c>
      <c r="C165" s="59"/>
    </row>
    <row r="166" spans="1:3" ht="12" customHeight="1" thickBot="1">
      <c r="A166" s="8" t="s">
        <v>114</v>
      </c>
      <c r="B166" s="64" t="s">
        <v>236</v>
      </c>
      <c r="C166" s="68"/>
    </row>
    <row r="167" spans="1:3" ht="15" customHeight="1" thickBot="1">
      <c r="A167" s="69" t="s">
        <v>237</v>
      </c>
      <c r="B167" s="70" t="s">
        <v>238</v>
      </c>
      <c r="C167" s="68">
        <v>169092</v>
      </c>
    </row>
    <row r="168" spans="1:3" ht="20.100000000000001" customHeight="1">
      <c r="A168" s="71"/>
      <c r="B168" s="71"/>
      <c r="C168" s="72"/>
    </row>
    <row r="169" spans="1:3" ht="20.100000000000001" customHeight="1">
      <c r="A169" s="352"/>
      <c r="B169" s="352"/>
      <c r="C169" s="352"/>
    </row>
    <row r="170" spans="1:3" ht="20.100000000000001" customHeight="1"/>
    <row r="171" spans="1:3" ht="20.100000000000001" customHeight="1"/>
  </sheetData>
  <mergeCells count="5">
    <mergeCell ref="A3:C3"/>
    <mergeCell ref="A4:B4"/>
    <mergeCell ref="A109:C109"/>
    <mergeCell ref="A110:B110"/>
    <mergeCell ref="A169:C169"/>
  </mergeCells>
  <pageMargins left="0.25" right="0.25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D13"/>
  <sheetViews>
    <sheetView workbookViewId="0">
      <selection activeCell="G31" sqref="G31"/>
    </sheetView>
  </sheetViews>
  <sheetFormatPr defaultRowHeight="15"/>
  <cols>
    <col min="1" max="1" width="9.140625" customWidth="1"/>
    <col min="2" max="2" width="27.28515625" customWidth="1"/>
    <col min="3" max="3" width="23.42578125" customWidth="1"/>
    <col min="4" max="4" width="14.85546875" customWidth="1"/>
  </cols>
  <sheetData>
    <row r="2" spans="1:4">
      <c r="B2" t="s">
        <v>424</v>
      </c>
    </row>
    <row r="4" spans="1:4" ht="15.75">
      <c r="A4" s="365" t="s">
        <v>426</v>
      </c>
      <c r="B4" s="365"/>
      <c r="C4" s="365"/>
      <c r="D4" s="365"/>
    </row>
    <row r="5" spans="1:4" ht="15.75">
      <c r="A5" s="336"/>
      <c r="B5" s="336"/>
      <c r="C5" s="336"/>
      <c r="D5" s="336"/>
    </row>
    <row r="6" spans="1:4" ht="15.75" thickBot="1">
      <c r="A6" s="337"/>
      <c r="B6" s="337"/>
      <c r="C6" s="366" t="s">
        <v>333</v>
      </c>
      <c r="D6" s="366"/>
    </row>
    <row r="7" spans="1:4" ht="29.25" thickBot="1">
      <c r="A7" s="338" t="s">
        <v>2</v>
      </c>
      <c r="B7" s="339" t="s">
        <v>427</v>
      </c>
      <c r="C7" s="339" t="s">
        <v>428</v>
      </c>
      <c r="D7" s="340" t="s">
        <v>435</v>
      </c>
    </row>
    <row r="8" spans="1:4">
      <c r="A8" s="341" t="s">
        <v>4</v>
      </c>
      <c r="B8" s="342" t="s">
        <v>429</v>
      </c>
      <c r="C8" s="342" t="s">
        <v>430</v>
      </c>
      <c r="D8" s="343">
        <v>350</v>
      </c>
    </row>
    <row r="9" spans="1:4">
      <c r="A9" s="344" t="s">
        <v>18</v>
      </c>
      <c r="B9" s="345" t="s">
        <v>431</v>
      </c>
      <c r="C9" s="345" t="s">
        <v>430</v>
      </c>
      <c r="D9" s="346">
        <v>20</v>
      </c>
    </row>
    <row r="10" spans="1:4">
      <c r="A10" s="344" t="s">
        <v>32</v>
      </c>
      <c r="B10" s="345" t="s">
        <v>432</v>
      </c>
      <c r="C10" s="345" t="s">
        <v>430</v>
      </c>
      <c r="D10" s="346">
        <v>20</v>
      </c>
    </row>
    <row r="11" spans="1:4">
      <c r="A11" s="344" t="s">
        <v>214</v>
      </c>
      <c r="B11" s="345" t="s">
        <v>433</v>
      </c>
      <c r="C11" s="345" t="s">
        <v>430</v>
      </c>
      <c r="D11" s="346">
        <v>71</v>
      </c>
    </row>
    <row r="12" spans="1:4" ht="15.75" thickBot="1">
      <c r="A12" s="344" t="s">
        <v>60</v>
      </c>
      <c r="B12" s="345" t="s">
        <v>434</v>
      </c>
      <c r="C12" s="345" t="s">
        <v>430</v>
      </c>
      <c r="D12" s="346">
        <v>20</v>
      </c>
    </row>
    <row r="13" spans="1:4" ht="15.75" thickBot="1">
      <c r="A13" s="367" t="s">
        <v>347</v>
      </c>
      <c r="B13" s="368"/>
      <c r="C13" s="347"/>
      <c r="D13" s="348">
        <f>SUM(D8:D12)</f>
        <v>481</v>
      </c>
    </row>
  </sheetData>
  <mergeCells count="3">
    <mergeCell ref="A4:D4"/>
    <mergeCell ref="C6:D6"/>
    <mergeCell ref="A13:B13"/>
  </mergeCells>
  <conditionalFormatting sqref="D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topLeftCell="B1" workbookViewId="0">
      <selection activeCell="E29" sqref="E29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408</v>
      </c>
    </row>
    <row r="2" spans="1:6" ht="30" customHeight="1">
      <c r="A2" s="73"/>
      <c r="B2" s="74" t="s">
        <v>240</v>
      </c>
      <c r="C2" s="75"/>
      <c r="D2" s="75"/>
      <c r="E2" s="75"/>
      <c r="F2" s="353"/>
    </row>
    <row r="3" spans="1:6" ht="20.100000000000001" customHeight="1" thickBot="1">
      <c r="A3" s="73"/>
      <c r="B3" s="76"/>
      <c r="C3" s="73"/>
      <c r="D3" s="73"/>
      <c r="E3" s="77" t="s">
        <v>241</v>
      </c>
      <c r="F3" s="353"/>
    </row>
    <row r="4" spans="1:6" ht="20.100000000000001" customHeight="1" thickBot="1">
      <c r="A4" s="354" t="s">
        <v>2</v>
      </c>
      <c r="B4" s="78" t="s">
        <v>242</v>
      </c>
      <c r="C4" s="79"/>
      <c r="D4" s="78" t="s">
        <v>243</v>
      </c>
      <c r="E4" s="80"/>
      <c r="F4" s="353"/>
    </row>
    <row r="5" spans="1:6" ht="20.100000000000001" customHeight="1" thickBot="1">
      <c r="A5" s="355"/>
      <c r="B5" s="81" t="s">
        <v>244</v>
      </c>
      <c r="C5" s="82" t="s">
        <v>239</v>
      </c>
      <c r="D5" s="81" t="s">
        <v>244</v>
      </c>
      <c r="E5" s="83" t="s">
        <v>239</v>
      </c>
      <c r="F5" s="353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53"/>
    </row>
    <row r="7" spans="1:6" ht="15" customHeight="1">
      <c r="A7" s="88" t="s">
        <v>4</v>
      </c>
      <c r="B7" s="89" t="s">
        <v>245</v>
      </c>
      <c r="C7" s="90">
        <v>98001</v>
      </c>
      <c r="D7" s="89" t="s">
        <v>246</v>
      </c>
      <c r="E7" s="91">
        <v>10136</v>
      </c>
      <c r="F7" s="353"/>
    </row>
    <row r="8" spans="1:6" ht="15" customHeight="1">
      <c r="A8" s="92" t="s">
        <v>18</v>
      </c>
      <c r="B8" s="93" t="s">
        <v>247</v>
      </c>
      <c r="C8" s="94">
        <v>5720</v>
      </c>
      <c r="D8" s="93" t="s">
        <v>168</v>
      </c>
      <c r="E8" s="95">
        <v>2718</v>
      </c>
      <c r="F8" s="353"/>
    </row>
    <row r="9" spans="1:6" ht="15" customHeight="1">
      <c r="A9" s="92" t="s">
        <v>32</v>
      </c>
      <c r="B9" s="93" t="s">
        <v>248</v>
      </c>
      <c r="C9" s="94"/>
      <c r="D9" s="93" t="s">
        <v>249</v>
      </c>
      <c r="E9" s="95">
        <v>28767</v>
      </c>
      <c r="F9" s="353"/>
    </row>
    <row r="10" spans="1:6" ht="15" customHeight="1">
      <c r="A10" s="92" t="s">
        <v>214</v>
      </c>
      <c r="B10" s="93" t="s">
        <v>250</v>
      </c>
      <c r="C10" s="94">
        <v>15473</v>
      </c>
      <c r="D10" s="93" t="s">
        <v>170</v>
      </c>
      <c r="E10" s="95">
        <v>4001</v>
      </c>
      <c r="F10" s="353"/>
    </row>
    <row r="11" spans="1:6" ht="15" customHeight="1">
      <c r="A11" s="92" t="s">
        <v>60</v>
      </c>
      <c r="B11" s="96" t="s">
        <v>251</v>
      </c>
      <c r="C11" s="94"/>
      <c r="D11" s="93" t="s">
        <v>172</v>
      </c>
      <c r="E11" s="95">
        <v>47400</v>
      </c>
      <c r="F11" s="353"/>
    </row>
    <row r="12" spans="1:6" ht="15" customHeight="1">
      <c r="A12" s="92" t="s">
        <v>82</v>
      </c>
      <c r="B12" s="93" t="s">
        <v>252</v>
      </c>
      <c r="C12" s="97"/>
      <c r="D12" s="93" t="s">
        <v>253</v>
      </c>
      <c r="E12" s="95">
        <v>10242</v>
      </c>
      <c r="F12" s="353"/>
    </row>
    <row r="13" spans="1:6" ht="15" customHeight="1">
      <c r="A13" s="92" t="s">
        <v>225</v>
      </c>
      <c r="B13" s="93" t="s">
        <v>81</v>
      </c>
      <c r="C13" s="94">
        <v>5820</v>
      </c>
      <c r="D13" s="98"/>
      <c r="E13" s="95"/>
      <c r="F13" s="353"/>
    </row>
    <row r="14" spans="1:6" ht="12" customHeight="1">
      <c r="A14" s="92" t="s">
        <v>104</v>
      </c>
      <c r="B14" s="98" t="s">
        <v>101</v>
      </c>
      <c r="C14" s="94">
        <v>314</v>
      </c>
      <c r="D14" s="98"/>
      <c r="E14" s="95"/>
      <c r="F14" s="353"/>
    </row>
    <row r="15" spans="1:6" ht="12" customHeight="1">
      <c r="A15" s="92" t="s">
        <v>114</v>
      </c>
      <c r="B15" s="99"/>
      <c r="C15" s="97"/>
      <c r="D15" s="98"/>
      <c r="E15" s="95"/>
      <c r="F15" s="353"/>
    </row>
    <row r="16" spans="1:6" ht="12" customHeight="1">
      <c r="A16" s="92" t="s">
        <v>237</v>
      </c>
      <c r="B16" s="98"/>
      <c r="C16" s="94"/>
      <c r="D16" s="98"/>
      <c r="E16" s="95"/>
      <c r="F16" s="353"/>
    </row>
    <row r="17" spans="1:6" ht="12" customHeight="1">
      <c r="A17" s="92" t="s">
        <v>254</v>
      </c>
      <c r="B17" s="98"/>
      <c r="C17" s="94"/>
      <c r="D17" s="98"/>
      <c r="E17" s="95"/>
      <c r="F17" s="353"/>
    </row>
    <row r="18" spans="1:6" ht="12" customHeight="1" thickBot="1">
      <c r="A18" s="92" t="s">
        <v>255</v>
      </c>
      <c r="B18" s="100"/>
      <c r="C18" s="101"/>
      <c r="D18" s="98"/>
      <c r="E18" s="102"/>
      <c r="F18" s="353"/>
    </row>
    <row r="19" spans="1:6" ht="20.100000000000001" customHeight="1" thickBot="1">
      <c r="A19" s="103" t="s">
        <v>256</v>
      </c>
      <c r="B19" s="104" t="s">
        <v>257</v>
      </c>
      <c r="C19" s="105">
        <f>+C7+C8+C10+C11+C13+C14+C15+C16+C17+C18</f>
        <v>125328</v>
      </c>
      <c r="D19" s="104" t="s">
        <v>258</v>
      </c>
      <c r="E19" s="106">
        <f>SUM(E7:E18)</f>
        <v>103264</v>
      </c>
      <c r="F19" s="353"/>
    </row>
    <row r="20" spans="1:6" ht="15" customHeight="1">
      <c r="A20" s="107" t="s">
        <v>259</v>
      </c>
      <c r="B20" s="108" t="s">
        <v>260</v>
      </c>
      <c r="C20" s="109">
        <v>15785</v>
      </c>
      <c r="D20" s="110" t="s">
        <v>261</v>
      </c>
      <c r="E20" s="111"/>
      <c r="F20" s="353"/>
    </row>
    <row r="21" spans="1:6" ht="15" customHeight="1">
      <c r="A21" s="112" t="s">
        <v>262</v>
      </c>
      <c r="B21" s="110" t="s">
        <v>263</v>
      </c>
      <c r="C21" s="113">
        <v>15785</v>
      </c>
      <c r="D21" s="110" t="s">
        <v>264</v>
      </c>
      <c r="E21" s="114"/>
      <c r="F21" s="353"/>
    </row>
    <row r="22" spans="1:6" ht="15" customHeight="1">
      <c r="A22" s="112" t="s">
        <v>265</v>
      </c>
      <c r="B22" s="110" t="s">
        <v>266</v>
      </c>
      <c r="C22" s="113"/>
      <c r="D22" s="110" t="s">
        <v>267</v>
      </c>
      <c r="E22" s="114"/>
      <c r="F22" s="353"/>
    </row>
    <row r="23" spans="1:6" ht="15" customHeight="1">
      <c r="A23" s="112" t="s">
        <v>268</v>
      </c>
      <c r="B23" s="110" t="s">
        <v>269</v>
      </c>
      <c r="C23" s="113"/>
      <c r="D23" s="110" t="s">
        <v>270</v>
      </c>
      <c r="E23" s="114"/>
      <c r="F23" s="353"/>
    </row>
    <row r="24" spans="1:6" ht="15" customHeight="1">
      <c r="A24" s="112" t="s">
        <v>271</v>
      </c>
      <c r="B24" s="110" t="s">
        <v>272</v>
      </c>
      <c r="C24" s="113"/>
      <c r="D24" s="108" t="s">
        <v>273</v>
      </c>
      <c r="E24" s="114"/>
      <c r="F24" s="353"/>
    </row>
    <row r="25" spans="1:6" ht="15" customHeight="1">
      <c r="A25" s="112" t="s">
        <v>274</v>
      </c>
      <c r="B25" s="110" t="s">
        <v>275</v>
      </c>
      <c r="C25" s="115">
        <v>3492</v>
      </c>
      <c r="D25" s="110" t="s">
        <v>276</v>
      </c>
      <c r="E25" s="114"/>
      <c r="F25" s="353"/>
    </row>
    <row r="26" spans="1:6" ht="15" customHeight="1">
      <c r="A26" s="107" t="s">
        <v>277</v>
      </c>
      <c r="B26" s="108" t="s">
        <v>278</v>
      </c>
      <c r="C26" s="116"/>
      <c r="D26" s="89" t="s">
        <v>407</v>
      </c>
      <c r="E26" s="111">
        <v>3165</v>
      </c>
      <c r="F26" s="353"/>
    </row>
    <row r="27" spans="1:6" ht="15" customHeight="1" thickBot="1">
      <c r="A27" s="112" t="s">
        <v>280</v>
      </c>
      <c r="B27" s="110" t="s">
        <v>228</v>
      </c>
      <c r="C27" s="113">
        <v>3492</v>
      </c>
      <c r="D27" s="98" t="s">
        <v>375</v>
      </c>
      <c r="E27" s="114">
        <v>36696</v>
      </c>
      <c r="F27" s="353"/>
    </row>
    <row r="28" spans="1:6" ht="15" customHeight="1" thickBot="1">
      <c r="A28" s="103" t="s">
        <v>281</v>
      </c>
      <c r="B28" s="104" t="s">
        <v>282</v>
      </c>
      <c r="C28" s="105">
        <f>+C20+C25</f>
        <v>19277</v>
      </c>
      <c r="D28" s="104" t="s">
        <v>283</v>
      </c>
      <c r="E28" s="106">
        <f>SUM(E20:E27)</f>
        <v>39861</v>
      </c>
      <c r="F28" s="353"/>
    </row>
    <row r="29" spans="1:6" ht="15" customHeight="1" thickBot="1">
      <c r="A29" s="103" t="s">
        <v>284</v>
      </c>
      <c r="B29" s="117" t="s">
        <v>285</v>
      </c>
      <c r="C29" s="118">
        <f>+C19+C28</f>
        <v>144605</v>
      </c>
      <c r="D29" s="117" t="s">
        <v>286</v>
      </c>
      <c r="E29" s="118">
        <f>+E19+E28</f>
        <v>143125</v>
      </c>
      <c r="F29" s="353"/>
    </row>
    <row r="30" spans="1:6" ht="15" customHeight="1" thickBot="1">
      <c r="A30" s="103" t="s">
        <v>287</v>
      </c>
      <c r="B30" s="117" t="s">
        <v>288</v>
      </c>
      <c r="C30" s="118" t="str">
        <f>IF(C19-E19&lt;0,E19-C19,"-")</f>
        <v>-</v>
      </c>
      <c r="D30" s="117" t="s">
        <v>289</v>
      </c>
      <c r="E30" s="118">
        <f>IF(C19-E19&gt;0,C19-E19,"-")</f>
        <v>22064</v>
      </c>
      <c r="F30" s="353"/>
    </row>
    <row r="31" spans="1:6" ht="15" customHeight="1" thickBot="1">
      <c r="A31" s="103" t="s">
        <v>290</v>
      </c>
      <c r="B31" s="117" t="s">
        <v>291</v>
      </c>
      <c r="C31" s="118">
        <f>IF(C19+C20-E29&lt;0,E29-(C19+C20),"-")</f>
        <v>2012</v>
      </c>
      <c r="D31" s="117" t="s">
        <v>292</v>
      </c>
      <c r="E31" s="118" t="str">
        <f>IF(C19+C20-E29&gt;0,C19+C20-E29,"-")</f>
        <v>-</v>
      </c>
      <c r="F31" s="353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38" sqref="B38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410</v>
      </c>
    </row>
    <row r="2" spans="1:6" ht="35.1" customHeight="1">
      <c r="A2" s="73"/>
      <c r="B2" s="74" t="s">
        <v>293</v>
      </c>
      <c r="C2" s="75"/>
      <c r="D2" s="75"/>
      <c r="E2" s="75"/>
      <c r="F2" s="353"/>
    </row>
    <row r="3" spans="1:6" ht="15" customHeight="1" thickBot="1">
      <c r="A3" s="73"/>
      <c r="B3" s="76"/>
      <c r="C3" s="73"/>
      <c r="D3" s="73"/>
      <c r="E3" s="77" t="s">
        <v>241</v>
      </c>
      <c r="F3" s="353"/>
    </row>
    <row r="4" spans="1:6" ht="20.100000000000001" customHeight="1" thickBot="1">
      <c r="A4" s="356" t="s">
        <v>2</v>
      </c>
      <c r="B4" s="78" t="s">
        <v>242</v>
      </c>
      <c r="C4" s="79"/>
      <c r="D4" s="78" t="s">
        <v>243</v>
      </c>
      <c r="E4" s="80"/>
      <c r="F4" s="353"/>
    </row>
    <row r="5" spans="1:6" ht="20.100000000000001" customHeight="1" thickBot="1">
      <c r="A5" s="357"/>
      <c r="B5" s="81" t="s">
        <v>244</v>
      </c>
      <c r="C5" s="82" t="s">
        <v>239</v>
      </c>
      <c r="D5" s="81" t="s">
        <v>244</v>
      </c>
      <c r="E5" s="82" t="s">
        <v>239</v>
      </c>
      <c r="F5" s="353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53"/>
    </row>
    <row r="7" spans="1:6" ht="15" customHeight="1">
      <c r="A7" s="88" t="s">
        <v>4</v>
      </c>
      <c r="B7" s="89" t="s">
        <v>294</v>
      </c>
      <c r="C7" s="90"/>
      <c r="D7" s="89" t="s">
        <v>193</v>
      </c>
      <c r="E7" s="91">
        <v>11084</v>
      </c>
      <c r="F7" s="353"/>
    </row>
    <row r="8" spans="1:6" ht="15" customHeight="1">
      <c r="A8" s="92" t="s">
        <v>18</v>
      </c>
      <c r="B8" s="93" t="s">
        <v>295</v>
      </c>
      <c r="C8" s="94"/>
      <c r="D8" s="93" t="s">
        <v>296</v>
      </c>
      <c r="E8" s="95"/>
      <c r="F8" s="353"/>
    </row>
    <row r="9" spans="1:6" ht="15" customHeight="1">
      <c r="A9" s="92" t="s">
        <v>32</v>
      </c>
      <c r="B9" s="93" t="s">
        <v>297</v>
      </c>
      <c r="C9" s="94">
        <v>5500</v>
      </c>
      <c r="D9" s="93" t="s">
        <v>195</v>
      </c>
      <c r="E9" s="95">
        <v>3691</v>
      </c>
      <c r="F9" s="353"/>
    </row>
    <row r="10" spans="1:6" ht="15" customHeight="1">
      <c r="A10" s="92" t="s">
        <v>214</v>
      </c>
      <c r="B10" s="93" t="s">
        <v>298</v>
      </c>
      <c r="C10" s="94"/>
      <c r="D10" s="93" t="s">
        <v>299</v>
      </c>
      <c r="E10" s="95"/>
      <c r="F10" s="353"/>
    </row>
    <row r="11" spans="1:6" ht="15" customHeight="1">
      <c r="A11" s="92" t="s">
        <v>60</v>
      </c>
      <c r="B11" s="93" t="s">
        <v>300</v>
      </c>
      <c r="C11" s="94"/>
      <c r="D11" s="93" t="s">
        <v>197</v>
      </c>
      <c r="E11" s="95">
        <v>0</v>
      </c>
      <c r="F11" s="353"/>
    </row>
    <row r="12" spans="1:6" ht="15" customHeight="1">
      <c r="A12" s="92" t="s">
        <v>82</v>
      </c>
      <c r="B12" s="93" t="s">
        <v>301</v>
      </c>
      <c r="C12" s="97">
        <v>7795</v>
      </c>
      <c r="D12" s="98"/>
      <c r="E12" s="95"/>
      <c r="F12" s="353"/>
    </row>
    <row r="13" spans="1:6" ht="12" customHeight="1">
      <c r="A13" s="92" t="s">
        <v>225</v>
      </c>
      <c r="B13" s="98"/>
      <c r="C13" s="94"/>
      <c r="D13" s="98"/>
      <c r="E13" s="95"/>
      <c r="F13" s="353"/>
    </row>
    <row r="14" spans="1:6" ht="12" customHeight="1">
      <c r="A14" s="92" t="s">
        <v>104</v>
      </c>
      <c r="B14" s="98"/>
      <c r="C14" s="94"/>
      <c r="D14" s="98"/>
      <c r="E14" s="95"/>
      <c r="F14" s="353"/>
    </row>
    <row r="15" spans="1:6" ht="12" customHeight="1">
      <c r="A15" s="92" t="s">
        <v>114</v>
      </c>
      <c r="B15" s="98"/>
      <c r="C15" s="97"/>
      <c r="D15" s="98"/>
      <c r="E15" s="95"/>
      <c r="F15" s="353"/>
    </row>
    <row r="16" spans="1:6" ht="12" customHeight="1">
      <c r="A16" s="92" t="s">
        <v>237</v>
      </c>
      <c r="B16" s="98"/>
      <c r="C16" s="97"/>
      <c r="D16" s="98"/>
      <c r="E16" s="95"/>
      <c r="F16" s="353"/>
    </row>
    <row r="17" spans="1:6" ht="12" customHeight="1" thickBot="1">
      <c r="A17" s="119" t="s">
        <v>254</v>
      </c>
      <c r="B17" s="120"/>
      <c r="C17" s="121"/>
      <c r="D17" s="122" t="s">
        <v>253</v>
      </c>
      <c r="E17" s="123"/>
      <c r="F17" s="353"/>
    </row>
    <row r="18" spans="1:6" ht="20.100000000000001" customHeight="1" thickBot="1">
      <c r="A18" s="103" t="s">
        <v>255</v>
      </c>
      <c r="B18" s="104" t="s">
        <v>302</v>
      </c>
      <c r="C18" s="105">
        <f>+C7+C9+C10+C12+C13+C14+C15+C16+C17</f>
        <v>13295</v>
      </c>
      <c r="D18" s="104" t="s">
        <v>303</v>
      </c>
      <c r="E18" s="106">
        <f>+E7+E9+E11+E12+E13+E14+E15+E16+E17</f>
        <v>14775</v>
      </c>
      <c r="F18" s="353"/>
    </row>
    <row r="19" spans="1:6" ht="12" customHeight="1">
      <c r="A19" s="88" t="s">
        <v>256</v>
      </c>
      <c r="B19" s="124" t="s">
        <v>304</v>
      </c>
      <c r="C19" s="125">
        <f>+C20+C21+C22+C23+C24</f>
        <v>0</v>
      </c>
      <c r="D19" s="110" t="s">
        <v>261</v>
      </c>
      <c r="E19" s="126"/>
      <c r="F19" s="353"/>
    </row>
    <row r="20" spans="1:6" ht="12" customHeight="1">
      <c r="A20" s="92" t="s">
        <v>259</v>
      </c>
      <c r="B20" s="127" t="s">
        <v>305</v>
      </c>
      <c r="C20" s="113"/>
      <c r="D20" s="110" t="s">
        <v>306</v>
      </c>
      <c r="E20" s="114"/>
      <c r="F20" s="353"/>
    </row>
    <row r="21" spans="1:6" ht="12" customHeight="1">
      <c r="A21" s="88" t="s">
        <v>262</v>
      </c>
      <c r="B21" s="127" t="s">
        <v>307</v>
      </c>
      <c r="C21" s="113"/>
      <c r="D21" s="110" t="s">
        <v>267</v>
      </c>
      <c r="E21" s="114">
        <v>7795</v>
      </c>
      <c r="F21" s="353"/>
    </row>
    <row r="22" spans="1:6" ht="12" customHeight="1">
      <c r="A22" s="92" t="s">
        <v>265</v>
      </c>
      <c r="B22" s="127" t="s">
        <v>308</v>
      </c>
      <c r="C22" s="113"/>
      <c r="D22" s="110" t="s">
        <v>270</v>
      </c>
      <c r="E22" s="114"/>
      <c r="F22" s="353"/>
    </row>
    <row r="23" spans="1:6" ht="12" customHeight="1">
      <c r="A23" s="88" t="s">
        <v>268</v>
      </c>
      <c r="B23" s="127" t="s">
        <v>309</v>
      </c>
      <c r="C23" s="113"/>
      <c r="D23" s="108" t="s">
        <v>273</v>
      </c>
      <c r="E23" s="114"/>
      <c r="F23" s="353"/>
    </row>
    <row r="24" spans="1:6" ht="12" customHeight="1">
      <c r="A24" s="92" t="s">
        <v>271</v>
      </c>
      <c r="B24" s="128" t="s">
        <v>310</v>
      </c>
      <c r="C24" s="113"/>
      <c r="D24" s="110" t="s">
        <v>311</v>
      </c>
      <c r="E24" s="114"/>
      <c r="F24" s="353"/>
    </row>
    <row r="25" spans="1:6" ht="12" customHeight="1">
      <c r="A25" s="88" t="s">
        <v>274</v>
      </c>
      <c r="B25" s="129" t="s">
        <v>312</v>
      </c>
      <c r="C25" s="115">
        <v>7795</v>
      </c>
      <c r="D25" s="130" t="s">
        <v>279</v>
      </c>
      <c r="E25" s="114"/>
      <c r="F25" s="353"/>
    </row>
    <row r="26" spans="1:6" ht="12" customHeight="1">
      <c r="A26" s="92" t="s">
        <v>277</v>
      </c>
      <c r="B26" s="128" t="s">
        <v>313</v>
      </c>
      <c r="C26" s="113"/>
      <c r="D26" s="130" t="s">
        <v>314</v>
      </c>
      <c r="E26" s="114"/>
      <c r="F26" s="353"/>
    </row>
    <row r="27" spans="1:6" ht="12" customHeight="1">
      <c r="A27" s="88" t="s">
        <v>280</v>
      </c>
      <c r="B27" s="128" t="s">
        <v>315</v>
      </c>
      <c r="C27" s="113"/>
      <c r="D27" s="131"/>
      <c r="E27" s="114"/>
      <c r="F27" s="353"/>
    </row>
    <row r="28" spans="1:6" ht="12" customHeight="1">
      <c r="A28" s="92" t="s">
        <v>281</v>
      </c>
      <c r="B28" s="127" t="s">
        <v>316</v>
      </c>
      <c r="C28" s="113">
        <v>7795</v>
      </c>
      <c r="D28" s="132"/>
      <c r="E28" s="114"/>
      <c r="F28" s="353"/>
    </row>
    <row r="29" spans="1:6" ht="12" customHeight="1">
      <c r="A29" s="88" t="s">
        <v>284</v>
      </c>
      <c r="B29" s="133" t="s">
        <v>317</v>
      </c>
      <c r="C29" s="113"/>
      <c r="D29" s="98"/>
      <c r="E29" s="114"/>
      <c r="F29" s="353"/>
    </row>
    <row r="30" spans="1:6" ht="12" customHeight="1" thickBot="1">
      <c r="A30" s="92" t="s">
        <v>287</v>
      </c>
      <c r="B30" s="134" t="s">
        <v>318</v>
      </c>
      <c r="C30" s="113"/>
      <c r="D30" s="132"/>
      <c r="E30" s="114"/>
      <c r="F30" s="353"/>
    </row>
    <row r="31" spans="1:6" ht="20.100000000000001" customHeight="1" thickBot="1">
      <c r="A31" s="103" t="s">
        <v>290</v>
      </c>
      <c r="B31" s="104" t="s">
        <v>319</v>
      </c>
      <c r="C31" s="105">
        <f>+C19+C25</f>
        <v>7795</v>
      </c>
      <c r="D31" s="104" t="s">
        <v>320</v>
      </c>
      <c r="E31" s="106">
        <f>SUM(E19:E30)</f>
        <v>7795</v>
      </c>
      <c r="F31" s="353"/>
    </row>
    <row r="32" spans="1:6" ht="20.100000000000001" customHeight="1" thickBot="1">
      <c r="A32" s="103" t="s">
        <v>321</v>
      </c>
      <c r="B32" s="117" t="s">
        <v>322</v>
      </c>
      <c r="C32" s="118">
        <f>+C18+C31</f>
        <v>21090</v>
      </c>
      <c r="D32" s="117" t="s">
        <v>323</v>
      </c>
      <c r="E32" s="118">
        <f>+E18+E31</f>
        <v>22570</v>
      </c>
      <c r="F32" s="353"/>
    </row>
    <row r="33" spans="1:6" ht="15" customHeight="1" thickBot="1">
      <c r="A33" s="103" t="s">
        <v>324</v>
      </c>
      <c r="B33" s="117" t="s">
        <v>288</v>
      </c>
      <c r="C33" s="118">
        <f>IF(C18-E18&lt;0,E18-C18,"-")</f>
        <v>1480</v>
      </c>
      <c r="D33" s="117" t="s">
        <v>289</v>
      </c>
      <c r="E33" s="118" t="str">
        <f>IF(C18-E18&gt;0,C18-E18,"-")</f>
        <v>-</v>
      </c>
      <c r="F33" s="353"/>
    </row>
    <row r="34" spans="1:6" ht="15" customHeight="1" thickBot="1">
      <c r="A34" s="103" t="s">
        <v>325</v>
      </c>
      <c r="B34" s="117" t="s">
        <v>291</v>
      </c>
      <c r="C34" s="118">
        <f>IF(C18+C19-E32&lt;0,E32-(C18+C19),"-")</f>
        <v>9275</v>
      </c>
      <c r="D34" s="117" t="s">
        <v>292</v>
      </c>
      <c r="E34" s="118" t="str">
        <f>IF(C18+C19-E32&gt;0,C18+C19-E32,"-")</f>
        <v>-</v>
      </c>
      <c r="F34" s="353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H13" sqref="H13"/>
    </sheetView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438</v>
      </c>
    </row>
    <row r="2" spans="1:6" ht="15.75">
      <c r="A2" s="358" t="s">
        <v>417</v>
      </c>
      <c r="B2" s="358"/>
      <c r="C2" s="358"/>
      <c r="D2" s="358"/>
      <c r="E2" s="358"/>
      <c r="F2" s="358"/>
    </row>
    <row r="3" spans="1:6" ht="15.75" thickBot="1">
      <c r="A3" s="76"/>
      <c r="B3" s="73"/>
      <c r="C3" s="73"/>
      <c r="D3" s="73"/>
      <c r="E3" s="73"/>
      <c r="F3" s="135" t="s">
        <v>241</v>
      </c>
    </row>
    <row r="4" spans="1:6" ht="36.75" thickBot="1">
      <c r="A4" s="81" t="s">
        <v>326</v>
      </c>
      <c r="B4" s="82" t="s">
        <v>327</v>
      </c>
      <c r="C4" s="82" t="s">
        <v>328</v>
      </c>
      <c r="D4" s="82" t="s">
        <v>331</v>
      </c>
      <c r="E4" s="82" t="s">
        <v>239</v>
      </c>
      <c r="F4" s="83" t="s">
        <v>332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329</v>
      </c>
      <c r="B6" s="140">
        <v>3691</v>
      </c>
      <c r="C6" s="141"/>
      <c r="D6" s="140"/>
      <c r="E6" s="140">
        <v>3691</v>
      </c>
      <c r="F6" s="142">
        <f t="shared" ref="F6:F9" si="0">B6-D6-E6</f>
        <v>0</v>
      </c>
    </row>
    <row r="7" spans="1:6">
      <c r="A7" s="139" t="s">
        <v>415</v>
      </c>
      <c r="B7" s="140">
        <v>10665</v>
      </c>
      <c r="C7" s="141"/>
      <c r="D7" s="140"/>
      <c r="E7" s="140">
        <v>10665</v>
      </c>
      <c r="F7" s="142">
        <f t="shared" si="0"/>
        <v>0</v>
      </c>
    </row>
    <row r="8" spans="1:6">
      <c r="A8" s="139" t="s">
        <v>416</v>
      </c>
      <c r="B8" s="140">
        <v>188</v>
      </c>
      <c r="C8" s="141"/>
      <c r="D8" s="140"/>
      <c r="E8" s="140">
        <v>188</v>
      </c>
      <c r="F8" s="142">
        <f t="shared" si="0"/>
        <v>0</v>
      </c>
    </row>
    <row r="9" spans="1:6" ht="15.75" thickBot="1">
      <c r="A9" s="143" t="s">
        <v>425</v>
      </c>
      <c r="B9" s="144">
        <v>231</v>
      </c>
      <c r="C9" s="145"/>
      <c r="D9" s="144"/>
      <c r="E9" s="144">
        <v>231</v>
      </c>
      <c r="F9" s="146">
        <f t="shared" si="0"/>
        <v>0</v>
      </c>
    </row>
    <row r="10" spans="1:6" ht="15.75" thickBot="1">
      <c r="A10" s="147" t="s">
        <v>330</v>
      </c>
      <c r="B10" s="148">
        <f>SUM(B6:B9)</f>
        <v>14775</v>
      </c>
      <c r="C10" s="149"/>
      <c r="D10" s="148">
        <f>SUM(D6:D9)</f>
        <v>0</v>
      </c>
      <c r="E10" s="148">
        <f>SUM(E6:E9)</f>
        <v>14775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K14" sqref="K14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1" spans="1:15">
      <c r="B1" t="s">
        <v>422</v>
      </c>
    </row>
    <row r="2" spans="1:15" ht="20.100000000000001" customHeight="1">
      <c r="A2" s="359" t="s">
        <v>358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333</v>
      </c>
    </row>
    <row r="4" spans="1:15" ht="20.100000000000001" customHeight="1" thickBot="1">
      <c r="A4" s="154" t="s">
        <v>334</v>
      </c>
      <c r="B4" s="155" t="s">
        <v>244</v>
      </c>
      <c r="C4" s="155" t="s">
        <v>335</v>
      </c>
      <c r="D4" s="155" t="s">
        <v>336</v>
      </c>
      <c r="E4" s="155" t="s">
        <v>337</v>
      </c>
      <c r="F4" s="155" t="s">
        <v>338</v>
      </c>
      <c r="G4" s="155" t="s">
        <v>339</v>
      </c>
      <c r="H4" s="155" t="s">
        <v>340</v>
      </c>
      <c r="I4" s="155" t="s">
        <v>341</v>
      </c>
      <c r="J4" s="155" t="s">
        <v>342</v>
      </c>
      <c r="K4" s="155" t="s">
        <v>343</v>
      </c>
      <c r="L4" s="155" t="s">
        <v>344</v>
      </c>
      <c r="M4" s="155" t="s">
        <v>345</v>
      </c>
      <c r="N4" s="155" t="s">
        <v>346</v>
      </c>
      <c r="O4" s="156" t="s">
        <v>347</v>
      </c>
    </row>
    <row r="5" spans="1:15" ht="20.100000000000001" customHeight="1" thickBot="1">
      <c r="A5" s="157" t="s">
        <v>4</v>
      </c>
      <c r="B5" s="361" t="s">
        <v>242</v>
      </c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3"/>
    </row>
    <row r="6" spans="1:15" ht="20.100000000000001" customHeight="1">
      <c r="A6" s="158" t="s">
        <v>18</v>
      </c>
      <c r="B6" s="159" t="s">
        <v>245</v>
      </c>
      <c r="C6" s="160">
        <v>6644</v>
      </c>
      <c r="D6" s="160">
        <v>6644</v>
      </c>
      <c r="E6" s="160">
        <v>6661</v>
      </c>
      <c r="F6" s="160">
        <v>6604</v>
      </c>
      <c r="G6" s="160">
        <v>23755</v>
      </c>
      <c r="H6" s="160">
        <v>6604</v>
      </c>
      <c r="I6" s="160">
        <v>6604</v>
      </c>
      <c r="J6" s="160">
        <v>6604</v>
      </c>
      <c r="K6" s="160">
        <v>6604</v>
      </c>
      <c r="L6" s="160">
        <v>7105</v>
      </c>
      <c r="M6" s="160">
        <v>7565</v>
      </c>
      <c r="N6" s="160">
        <v>6607</v>
      </c>
      <c r="O6" s="161">
        <f>SUM(C6:N6)</f>
        <v>98001</v>
      </c>
    </row>
    <row r="7" spans="1:15" ht="20.100000000000001" customHeight="1">
      <c r="A7" s="162" t="s">
        <v>32</v>
      </c>
      <c r="B7" s="163" t="s">
        <v>348</v>
      </c>
      <c r="C7" s="164">
        <v>415</v>
      </c>
      <c r="D7" s="164">
        <v>415</v>
      </c>
      <c r="E7" s="164">
        <v>415</v>
      </c>
      <c r="F7" s="164">
        <v>415</v>
      </c>
      <c r="G7" s="164">
        <v>415</v>
      </c>
      <c r="H7" s="164">
        <v>415</v>
      </c>
      <c r="I7" s="164">
        <v>415</v>
      </c>
      <c r="J7" s="164">
        <v>615</v>
      </c>
      <c r="K7" s="164">
        <v>615</v>
      </c>
      <c r="L7" s="164">
        <v>615</v>
      </c>
      <c r="M7" s="164">
        <v>557</v>
      </c>
      <c r="N7" s="164">
        <v>413</v>
      </c>
      <c r="O7" s="165">
        <f t="shared" ref="O7:O26" si="0">SUM(C7:N7)</f>
        <v>5720</v>
      </c>
    </row>
    <row r="8" spans="1:15" ht="20.100000000000001" customHeight="1">
      <c r="A8" s="162" t="s">
        <v>214</v>
      </c>
      <c r="B8" s="166" t="s">
        <v>349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>
        <f t="shared" si="0"/>
        <v>0</v>
      </c>
    </row>
    <row r="9" spans="1:15" ht="20.100000000000001" customHeight="1">
      <c r="A9" s="162" t="s">
        <v>60</v>
      </c>
      <c r="B9" s="169" t="s">
        <v>250</v>
      </c>
      <c r="C9" s="164"/>
      <c r="D9" s="164"/>
      <c r="E9" s="164">
        <v>4420</v>
      </c>
      <c r="F9" s="164"/>
      <c r="G9" s="164"/>
      <c r="H9" s="164"/>
      <c r="I9" s="164"/>
      <c r="J9" s="164"/>
      <c r="K9" s="164">
        <v>3506</v>
      </c>
      <c r="L9" s="164">
        <v>3500</v>
      </c>
      <c r="M9" s="164">
        <v>3447</v>
      </c>
      <c r="N9" s="164">
        <v>600</v>
      </c>
      <c r="O9" s="165">
        <f t="shared" si="0"/>
        <v>15473</v>
      </c>
    </row>
    <row r="10" spans="1:15" ht="20.100000000000001" customHeight="1">
      <c r="A10" s="162" t="s">
        <v>82</v>
      </c>
      <c r="B10" s="169" t="s">
        <v>350</v>
      </c>
      <c r="C10" s="164">
        <v>424</v>
      </c>
      <c r="D10" s="164">
        <v>500</v>
      </c>
      <c r="E10" s="164">
        <v>500</v>
      </c>
      <c r="F10" s="164">
        <v>400</v>
      </c>
      <c r="G10" s="164">
        <v>400</v>
      </c>
      <c r="H10" s="164">
        <v>400</v>
      </c>
      <c r="I10" s="164">
        <v>500</v>
      </c>
      <c r="J10" s="164">
        <v>700</v>
      </c>
      <c r="K10" s="164">
        <v>620</v>
      </c>
      <c r="L10" s="164">
        <v>566</v>
      </c>
      <c r="M10" s="164">
        <v>410</v>
      </c>
      <c r="N10" s="164">
        <v>400</v>
      </c>
      <c r="O10" s="165">
        <f t="shared" si="0"/>
        <v>5820</v>
      </c>
    </row>
    <row r="11" spans="1:15" ht="15" customHeight="1">
      <c r="A11" s="162" t="s">
        <v>225</v>
      </c>
      <c r="B11" s="169" t="s">
        <v>297</v>
      </c>
      <c r="C11" s="164"/>
      <c r="D11" s="164"/>
      <c r="E11" s="164"/>
      <c r="F11" s="164"/>
      <c r="G11" s="164"/>
      <c r="H11" s="164"/>
      <c r="I11" s="164"/>
      <c r="J11" s="164"/>
      <c r="K11" s="164">
        <v>5500</v>
      </c>
      <c r="L11" s="164"/>
      <c r="M11" s="164"/>
      <c r="N11" s="164"/>
      <c r="O11" s="165">
        <f t="shared" si="0"/>
        <v>5500</v>
      </c>
    </row>
    <row r="12" spans="1:15" ht="15" customHeight="1">
      <c r="A12" s="162" t="s">
        <v>104</v>
      </c>
      <c r="B12" s="169" t="s">
        <v>251</v>
      </c>
      <c r="C12" s="164"/>
      <c r="D12" s="164"/>
      <c r="E12" s="164">
        <v>185</v>
      </c>
      <c r="F12" s="164"/>
      <c r="G12" s="164"/>
      <c r="H12" s="164"/>
      <c r="I12" s="164">
        <v>129</v>
      </c>
      <c r="J12" s="164"/>
      <c r="K12" s="164"/>
      <c r="L12" s="164"/>
      <c r="M12" s="164"/>
      <c r="N12" s="164"/>
      <c r="O12" s="165">
        <f t="shared" si="0"/>
        <v>314</v>
      </c>
    </row>
    <row r="13" spans="1:15" ht="15" customHeight="1">
      <c r="A13" s="162" t="s">
        <v>114</v>
      </c>
      <c r="B13" s="163" t="s">
        <v>419</v>
      </c>
      <c r="C13" s="164"/>
      <c r="D13" s="164"/>
      <c r="E13" s="164"/>
      <c r="F13" s="164"/>
      <c r="G13" s="164"/>
      <c r="H13" s="164"/>
      <c r="I13" s="164"/>
      <c r="J13" s="164"/>
      <c r="K13" s="164">
        <v>7795</v>
      </c>
      <c r="L13" s="164"/>
      <c r="M13" s="164"/>
      <c r="N13" s="164"/>
      <c r="O13" s="165">
        <f t="shared" si="0"/>
        <v>7795</v>
      </c>
    </row>
    <row r="14" spans="1:15" ht="20.100000000000001" customHeight="1" thickBot="1">
      <c r="A14" s="162" t="s">
        <v>237</v>
      </c>
      <c r="B14" s="169" t="s">
        <v>352</v>
      </c>
      <c r="C14" s="164">
        <v>3920</v>
      </c>
      <c r="D14" s="164">
        <v>1450</v>
      </c>
      <c r="E14" s="164"/>
      <c r="F14" s="164">
        <v>2685</v>
      </c>
      <c r="G14" s="164">
        <v>1595</v>
      </c>
      <c r="H14" s="164">
        <v>1595</v>
      </c>
      <c r="I14" s="164">
        <v>1695</v>
      </c>
      <c r="J14" s="164">
        <v>1448</v>
      </c>
      <c r="K14" s="164">
        <v>7795</v>
      </c>
      <c r="L14" s="164">
        <v>4889</v>
      </c>
      <c r="M14" s="164"/>
      <c r="N14" s="164"/>
      <c r="O14" s="165">
        <f>SUM(C14:N14)</f>
        <v>27072</v>
      </c>
    </row>
    <row r="15" spans="1:15" ht="20.100000000000001" customHeight="1" thickBot="1">
      <c r="A15" s="157" t="s">
        <v>254</v>
      </c>
      <c r="B15" s="170" t="s">
        <v>353</v>
      </c>
      <c r="C15" s="171">
        <f t="shared" ref="C15:N15" si="1">SUM(C6:C14)</f>
        <v>11403</v>
      </c>
      <c r="D15" s="171">
        <f t="shared" si="1"/>
        <v>9009</v>
      </c>
      <c r="E15" s="171">
        <f t="shared" si="1"/>
        <v>12181</v>
      </c>
      <c r="F15" s="171">
        <f t="shared" si="1"/>
        <v>10104</v>
      </c>
      <c r="G15" s="171">
        <f t="shared" si="1"/>
        <v>26165</v>
      </c>
      <c r="H15" s="171">
        <f t="shared" si="1"/>
        <v>9014</v>
      </c>
      <c r="I15" s="171">
        <f t="shared" si="1"/>
        <v>9343</v>
      </c>
      <c r="J15" s="171">
        <f t="shared" si="1"/>
        <v>9367</v>
      </c>
      <c r="K15" s="171">
        <f t="shared" si="1"/>
        <v>32435</v>
      </c>
      <c r="L15" s="171">
        <f t="shared" si="1"/>
        <v>16675</v>
      </c>
      <c r="M15" s="171">
        <f t="shared" si="1"/>
        <v>11979</v>
      </c>
      <c r="N15" s="171">
        <f t="shared" si="1"/>
        <v>8020</v>
      </c>
      <c r="O15" s="172">
        <f>SUM(C15:N15)</f>
        <v>165695</v>
      </c>
    </row>
    <row r="16" spans="1:15" ht="20.100000000000001" customHeight="1" thickBot="1">
      <c r="A16" s="157" t="s">
        <v>255</v>
      </c>
      <c r="B16" s="361" t="s">
        <v>243</v>
      </c>
      <c r="C16" s="362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3"/>
    </row>
    <row r="17" spans="1:15" ht="20.100000000000001" customHeight="1">
      <c r="A17" s="173" t="s">
        <v>256</v>
      </c>
      <c r="B17" s="174" t="s">
        <v>246</v>
      </c>
      <c r="C17" s="167">
        <v>805</v>
      </c>
      <c r="D17" s="167">
        <v>798</v>
      </c>
      <c r="E17" s="167">
        <v>798</v>
      </c>
      <c r="F17" s="167">
        <v>798</v>
      </c>
      <c r="G17" s="167">
        <v>898</v>
      </c>
      <c r="H17" s="167">
        <v>832</v>
      </c>
      <c r="I17" s="167">
        <v>898</v>
      </c>
      <c r="J17" s="167">
        <v>898</v>
      </c>
      <c r="K17" s="167">
        <v>898</v>
      </c>
      <c r="L17" s="167">
        <v>899</v>
      </c>
      <c r="M17" s="167">
        <v>814</v>
      </c>
      <c r="N17" s="167">
        <v>800</v>
      </c>
      <c r="O17" s="168">
        <f>SUM(C17:N17)</f>
        <v>10136</v>
      </c>
    </row>
    <row r="18" spans="1:15" ht="20.100000000000001" customHeight="1">
      <c r="A18" s="162" t="s">
        <v>259</v>
      </c>
      <c r="B18" s="163" t="s">
        <v>168</v>
      </c>
      <c r="C18" s="164">
        <v>213</v>
      </c>
      <c r="D18" s="164">
        <v>211</v>
      </c>
      <c r="E18" s="164">
        <v>211</v>
      </c>
      <c r="F18" s="164">
        <v>211</v>
      </c>
      <c r="G18" s="164">
        <v>211</v>
      </c>
      <c r="H18" s="164">
        <v>211</v>
      </c>
      <c r="I18" s="164">
        <v>211</v>
      </c>
      <c r="J18" s="164">
        <v>270</v>
      </c>
      <c r="K18" s="164">
        <v>261</v>
      </c>
      <c r="L18" s="164">
        <v>261</v>
      </c>
      <c r="M18" s="164">
        <v>235</v>
      </c>
      <c r="N18" s="164">
        <v>212</v>
      </c>
      <c r="O18" s="165">
        <f>SUM(C18:N18)</f>
        <v>2718</v>
      </c>
    </row>
    <row r="19" spans="1:15" ht="20.100000000000001" customHeight="1">
      <c r="A19" s="162" t="s">
        <v>262</v>
      </c>
      <c r="B19" s="169" t="s">
        <v>169</v>
      </c>
      <c r="C19" s="164">
        <v>1667</v>
      </c>
      <c r="D19" s="164">
        <v>1625</v>
      </c>
      <c r="E19" s="164">
        <v>2280</v>
      </c>
      <c r="F19" s="164">
        <v>2368</v>
      </c>
      <c r="G19" s="164">
        <v>2267</v>
      </c>
      <c r="H19" s="164">
        <v>2367</v>
      </c>
      <c r="I19" s="164">
        <v>2194</v>
      </c>
      <c r="J19" s="164">
        <v>2668</v>
      </c>
      <c r="K19" s="164">
        <v>3047</v>
      </c>
      <c r="L19" s="164">
        <v>2780</v>
      </c>
      <c r="M19" s="164">
        <v>3236</v>
      </c>
      <c r="N19" s="164">
        <v>2268</v>
      </c>
      <c r="O19" s="165">
        <f>SUM(C19:N19)</f>
        <v>28767</v>
      </c>
    </row>
    <row r="20" spans="1:15" ht="20.100000000000001" customHeight="1">
      <c r="A20" s="162" t="s">
        <v>265</v>
      </c>
      <c r="B20" s="169" t="s">
        <v>170</v>
      </c>
      <c r="C20" s="164">
        <v>300</v>
      </c>
      <c r="D20" s="164">
        <v>200</v>
      </c>
      <c r="E20" s="164">
        <v>200</v>
      </c>
      <c r="F20" s="164">
        <v>200</v>
      </c>
      <c r="G20" s="164">
        <v>300</v>
      </c>
      <c r="H20" s="164">
        <v>300</v>
      </c>
      <c r="I20" s="164">
        <v>200</v>
      </c>
      <c r="J20" s="164">
        <v>200</v>
      </c>
      <c r="K20" s="164">
        <v>1000</v>
      </c>
      <c r="L20" s="164">
        <v>544</v>
      </c>
      <c r="M20" s="164">
        <v>307</v>
      </c>
      <c r="N20" s="164">
        <v>250</v>
      </c>
      <c r="O20" s="165">
        <f t="shared" si="0"/>
        <v>4001</v>
      </c>
    </row>
    <row r="21" spans="1:15" ht="20.100000000000001" customHeight="1">
      <c r="A21" s="162" t="s">
        <v>268</v>
      </c>
      <c r="B21" s="169" t="s">
        <v>354</v>
      </c>
      <c r="C21" s="164">
        <v>2585</v>
      </c>
      <c r="D21" s="164">
        <v>2293</v>
      </c>
      <c r="E21" s="164">
        <v>4390</v>
      </c>
      <c r="F21" s="164">
        <v>2290</v>
      </c>
      <c r="G21" s="164">
        <v>19240</v>
      </c>
      <c r="H21" s="164">
        <v>3290</v>
      </c>
      <c r="I21" s="164">
        <v>3290</v>
      </c>
      <c r="J21" s="164">
        <v>3290</v>
      </c>
      <c r="K21" s="164">
        <v>4290</v>
      </c>
      <c r="L21" s="164">
        <v>4290</v>
      </c>
      <c r="M21" s="164">
        <v>4390</v>
      </c>
      <c r="N21" s="164">
        <v>4004</v>
      </c>
      <c r="O21" s="165">
        <f t="shared" si="0"/>
        <v>57642</v>
      </c>
    </row>
    <row r="22" spans="1:15" ht="20.100000000000001" customHeight="1">
      <c r="A22" s="162" t="s">
        <v>271</v>
      </c>
      <c r="B22" s="169" t="s">
        <v>193</v>
      </c>
      <c r="C22" s="164"/>
      <c r="D22" s="164"/>
      <c r="E22" s="164"/>
      <c r="F22" s="164"/>
      <c r="G22" s="164"/>
      <c r="H22" s="164"/>
      <c r="I22" s="164">
        <v>140</v>
      </c>
      <c r="J22" s="164"/>
      <c r="K22" s="164">
        <v>10944</v>
      </c>
      <c r="L22" s="164"/>
      <c r="M22" s="164"/>
      <c r="N22" s="164"/>
      <c r="O22" s="165">
        <f t="shared" si="0"/>
        <v>11084</v>
      </c>
    </row>
    <row r="23" spans="1:15" ht="20.100000000000001" customHeight="1">
      <c r="A23" s="162" t="s">
        <v>274</v>
      </c>
      <c r="B23" s="163" t="s">
        <v>195</v>
      </c>
      <c r="C23" s="164"/>
      <c r="D23" s="164"/>
      <c r="E23" s="164"/>
      <c r="F23" s="164">
        <v>1237</v>
      </c>
      <c r="G23" s="164"/>
      <c r="H23" s="164"/>
      <c r="I23" s="164"/>
      <c r="J23" s="164"/>
      <c r="K23" s="164">
        <v>2454</v>
      </c>
      <c r="L23" s="164"/>
      <c r="M23" s="164"/>
      <c r="N23" s="164"/>
      <c r="O23" s="165">
        <v>3691</v>
      </c>
    </row>
    <row r="24" spans="1:15" ht="20.100000000000001" customHeight="1">
      <c r="A24" s="162" t="s">
        <v>277</v>
      </c>
      <c r="B24" s="169" t="s">
        <v>411</v>
      </c>
      <c r="C24" s="164">
        <v>2871</v>
      </c>
      <c r="D24" s="164"/>
      <c r="E24" s="164"/>
      <c r="F24" s="164"/>
      <c r="G24" s="164">
        <v>48</v>
      </c>
      <c r="H24" s="164">
        <v>48</v>
      </c>
      <c r="I24" s="164">
        <v>47</v>
      </c>
      <c r="J24" s="164">
        <v>50</v>
      </c>
      <c r="K24" s="164">
        <v>50</v>
      </c>
      <c r="L24" s="164">
        <v>51</v>
      </c>
      <c r="M24" s="164"/>
      <c r="N24" s="164"/>
      <c r="O24" s="165">
        <f t="shared" si="0"/>
        <v>3165</v>
      </c>
    </row>
    <row r="25" spans="1:15" ht="20.100000000000001" customHeight="1" thickBot="1">
      <c r="A25" s="162" t="s">
        <v>280</v>
      </c>
      <c r="B25" s="169" t="s">
        <v>355</v>
      </c>
      <c r="C25" s="164">
        <v>3033</v>
      </c>
      <c r="D25" s="164">
        <v>3033</v>
      </c>
      <c r="E25" s="164">
        <v>3033</v>
      </c>
      <c r="F25" s="164">
        <v>3000</v>
      </c>
      <c r="G25" s="164">
        <v>3000</v>
      </c>
      <c r="H25" s="164">
        <v>3736</v>
      </c>
      <c r="I25" s="164">
        <v>3019</v>
      </c>
      <c r="J25" s="164">
        <v>4030</v>
      </c>
      <c r="K25" s="164">
        <v>4030</v>
      </c>
      <c r="L25" s="164">
        <v>4030</v>
      </c>
      <c r="M25" s="164">
        <v>4030</v>
      </c>
      <c r="N25" s="164">
        <v>6517</v>
      </c>
      <c r="O25" s="165">
        <f t="shared" si="0"/>
        <v>44491</v>
      </c>
    </row>
    <row r="26" spans="1:15" ht="20.100000000000001" customHeight="1" thickBot="1">
      <c r="A26" s="175" t="s">
        <v>281</v>
      </c>
      <c r="B26" s="170" t="s">
        <v>356</v>
      </c>
      <c r="C26" s="171">
        <f t="shared" ref="C26:N26" si="2">SUM(C17:C25)</f>
        <v>11474</v>
      </c>
      <c r="D26" s="171">
        <f t="shared" si="2"/>
        <v>8160</v>
      </c>
      <c r="E26" s="171">
        <f t="shared" si="2"/>
        <v>10912</v>
      </c>
      <c r="F26" s="171">
        <f t="shared" si="2"/>
        <v>10104</v>
      </c>
      <c r="G26" s="171">
        <f t="shared" si="2"/>
        <v>25964</v>
      </c>
      <c r="H26" s="171">
        <f t="shared" si="2"/>
        <v>10784</v>
      </c>
      <c r="I26" s="171">
        <f t="shared" si="2"/>
        <v>9999</v>
      </c>
      <c r="J26" s="171">
        <f t="shared" si="2"/>
        <v>11406</v>
      </c>
      <c r="K26" s="171">
        <f t="shared" si="2"/>
        <v>26974</v>
      </c>
      <c r="L26" s="171">
        <f t="shared" si="2"/>
        <v>12855</v>
      </c>
      <c r="M26" s="171">
        <f t="shared" si="2"/>
        <v>13012</v>
      </c>
      <c r="N26" s="171">
        <f t="shared" si="2"/>
        <v>14051</v>
      </c>
      <c r="O26" s="172">
        <f t="shared" si="0"/>
        <v>165695</v>
      </c>
    </row>
    <row r="27" spans="1:15" ht="20.100000000000001" customHeight="1" thickBot="1">
      <c r="A27" s="175" t="s">
        <v>284</v>
      </c>
      <c r="B27" s="176" t="s">
        <v>357</v>
      </c>
      <c r="C27" s="177">
        <f t="shared" ref="C27:O27" si="3">C15-C26</f>
        <v>-71</v>
      </c>
      <c r="D27" s="177">
        <f t="shared" si="3"/>
        <v>849</v>
      </c>
      <c r="E27" s="177">
        <f t="shared" si="3"/>
        <v>1269</v>
      </c>
      <c r="F27" s="177">
        <f t="shared" si="3"/>
        <v>0</v>
      </c>
      <c r="G27" s="177">
        <f t="shared" si="3"/>
        <v>201</v>
      </c>
      <c r="H27" s="177">
        <f t="shared" si="3"/>
        <v>-1770</v>
      </c>
      <c r="I27" s="177">
        <f t="shared" si="3"/>
        <v>-656</v>
      </c>
      <c r="J27" s="177">
        <f t="shared" si="3"/>
        <v>-2039</v>
      </c>
      <c r="K27" s="177">
        <f t="shared" si="3"/>
        <v>5461</v>
      </c>
      <c r="L27" s="177">
        <f t="shared" si="3"/>
        <v>3820</v>
      </c>
      <c r="M27" s="177">
        <f t="shared" si="3"/>
        <v>-1033</v>
      </c>
      <c r="N27" s="177">
        <f t="shared" si="3"/>
        <v>-6031</v>
      </c>
      <c r="O27" s="178">
        <f t="shared" si="3"/>
        <v>0</v>
      </c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>
      <selection activeCell="B13" sqref="B13"/>
    </sheetView>
  </sheetViews>
  <sheetFormatPr defaultRowHeight="15"/>
  <cols>
    <col min="1" max="1" width="52" customWidth="1"/>
    <col min="2" max="2" width="29.42578125" customWidth="1"/>
  </cols>
  <sheetData>
    <row r="1" spans="1:2">
      <c r="A1" t="s">
        <v>423</v>
      </c>
    </row>
    <row r="4" spans="1:2" ht="20.100000000000001" customHeight="1">
      <c r="A4" s="364" t="s">
        <v>364</v>
      </c>
      <c r="B4" s="364"/>
    </row>
    <row r="5" spans="1:2" ht="20.100000000000001" customHeight="1" thickBot="1">
      <c r="A5" s="179"/>
      <c r="B5" s="180" t="s">
        <v>359</v>
      </c>
    </row>
    <row r="6" spans="1:2" ht="20.100000000000001" customHeight="1" thickBot="1">
      <c r="A6" s="181" t="s">
        <v>360</v>
      </c>
      <c r="B6" s="182" t="s">
        <v>365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7</v>
      </c>
      <c r="B8" s="186">
        <v>45248634</v>
      </c>
    </row>
    <row r="9" spans="1:2" ht="20.100000000000001" customHeight="1">
      <c r="A9" s="187" t="s">
        <v>361</v>
      </c>
      <c r="B9" s="186">
        <v>22089067</v>
      </c>
    </row>
    <row r="10" spans="1:2" ht="20.100000000000001" customHeight="1">
      <c r="A10" s="187" t="s">
        <v>362</v>
      </c>
      <c r="B10" s="186">
        <v>11924546</v>
      </c>
    </row>
    <row r="11" spans="1:2" ht="20.100000000000001" customHeight="1">
      <c r="A11" s="187" t="s">
        <v>363</v>
      </c>
      <c r="B11" s="186">
        <v>1200000</v>
      </c>
    </row>
    <row r="12" spans="1:2" ht="20.100000000000001" customHeight="1">
      <c r="A12" s="187" t="s">
        <v>412</v>
      </c>
      <c r="B12" s="186">
        <v>17519695</v>
      </c>
    </row>
    <row r="13" spans="1:2" ht="20.100000000000001" customHeight="1" thickBot="1">
      <c r="A13" s="188" t="s">
        <v>418</v>
      </c>
      <c r="B13" s="186">
        <v>17919</v>
      </c>
    </row>
    <row r="14" spans="1:2" ht="20.100000000000001" customHeight="1" thickBot="1">
      <c r="A14" s="189" t="s">
        <v>347</v>
      </c>
      <c r="B14" s="190">
        <f>SUM(B8:B13)</f>
        <v>97999861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49"/>
  <sheetViews>
    <sheetView workbookViewId="0">
      <selection activeCell="F155" sqref="F155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421</v>
      </c>
    </row>
    <row r="3" spans="1:5" ht="20.100000000000001" customHeight="1">
      <c r="A3" s="349" t="s">
        <v>0</v>
      </c>
      <c r="B3" s="349"/>
      <c r="C3" s="349"/>
      <c r="D3" s="349"/>
      <c r="E3" s="349"/>
    </row>
    <row r="4" spans="1:5" ht="20.100000000000001" customHeight="1" thickBot="1">
      <c r="A4" s="350"/>
      <c r="B4" s="350"/>
      <c r="C4" s="191"/>
      <c r="D4" s="192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367</v>
      </c>
      <c r="D5" s="193" t="s">
        <v>368</v>
      </c>
      <c r="E5" s="194" t="s">
        <v>239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195">
        <v>5</v>
      </c>
    </row>
    <row r="7" spans="1:5" ht="20.100000000000001" customHeight="1" thickBot="1">
      <c r="A7" s="8" t="s">
        <v>4</v>
      </c>
      <c r="B7" s="9" t="s">
        <v>5</v>
      </c>
      <c r="C7" s="196">
        <f>+C8+C9+C10+C11+C12+C14</f>
        <v>47504</v>
      </c>
      <c r="D7" s="196">
        <f>+D8+D9+D10+D11+D12+D14</f>
        <v>76363</v>
      </c>
      <c r="E7" s="197">
        <v>98001</v>
      </c>
    </row>
    <row r="8" spans="1:5" ht="20.100000000000001" customHeight="1">
      <c r="A8" s="11" t="s">
        <v>6</v>
      </c>
      <c r="B8" s="12" t="s">
        <v>7</v>
      </c>
      <c r="C8" s="198">
        <v>13289</v>
      </c>
      <c r="D8" s="198">
        <v>45361</v>
      </c>
      <c r="E8" s="199">
        <v>45249</v>
      </c>
    </row>
    <row r="9" spans="1:5" ht="20.100000000000001" customHeight="1">
      <c r="A9" s="14" t="s">
        <v>8</v>
      </c>
      <c r="B9" s="15" t="s">
        <v>9</v>
      </c>
      <c r="C9" s="200">
        <v>19737</v>
      </c>
      <c r="D9" s="200">
        <v>20626</v>
      </c>
      <c r="E9" s="59">
        <v>22089</v>
      </c>
    </row>
    <row r="10" spans="1:5" ht="20.100000000000001" customHeight="1">
      <c r="A10" s="14" t="s">
        <v>10</v>
      </c>
      <c r="B10" s="15" t="s">
        <v>11</v>
      </c>
      <c r="C10" s="200">
        <v>10881</v>
      </c>
      <c r="D10" s="200">
        <v>7766</v>
      </c>
      <c r="E10" s="59">
        <v>11925</v>
      </c>
    </row>
    <row r="11" spans="1:5" ht="20.100000000000001" customHeight="1">
      <c r="A11" s="14" t="s">
        <v>12</v>
      </c>
      <c r="B11" s="15" t="s">
        <v>13</v>
      </c>
      <c r="C11" s="200">
        <v>679</v>
      </c>
      <c r="D11" s="200">
        <v>662</v>
      </c>
      <c r="E11" s="59">
        <v>1200</v>
      </c>
    </row>
    <row r="12" spans="1:5" ht="20.100000000000001" customHeight="1">
      <c r="A12" s="14" t="s">
        <v>14</v>
      </c>
      <c r="B12" s="15" t="s">
        <v>414</v>
      </c>
      <c r="C12" s="201">
        <v>488</v>
      </c>
      <c r="D12" s="201">
        <v>416</v>
      </c>
      <c r="E12" s="59">
        <v>17520</v>
      </c>
    </row>
    <row r="13" spans="1:5" ht="20.100000000000001" customHeight="1">
      <c r="A13" s="17" t="s">
        <v>16</v>
      </c>
      <c r="B13" s="18" t="s">
        <v>413</v>
      </c>
      <c r="C13" s="202"/>
      <c r="D13" s="202"/>
      <c r="E13" s="59">
        <v>18</v>
      </c>
    </row>
    <row r="14" spans="1:5" ht="20.100000000000001" customHeight="1" thickBot="1">
      <c r="A14" s="17" t="s">
        <v>16</v>
      </c>
      <c r="B14" s="60" t="s">
        <v>17</v>
      </c>
      <c r="C14" s="202">
        <v>2430</v>
      </c>
      <c r="D14" s="202">
        <v>1532</v>
      </c>
      <c r="E14" s="59">
        <v>0</v>
      </c>
    </row>
    <row r="15" spans="1:5" ht="20.100000000000001" customHeight="1" thickBot="1">
      <c r="A15" s="8" t="s">
        <v>18</v>
      </c>
      <c r="B15" s="19" t="s">
        <v>19</v>
      </c>
      <c r="C15" s="196">
        <f>+C16+C17+C18+C19+C20</f>
        <v>33035</v>
      </c>
      <c r="D15" s="196">
        <f>+D16+D17+D18+D19+D20</f>
        <v>5548</v>
      </c>
      <c r="E15" s="197">
        <v>5720</v>
      </c>
    </row>
    <row r="16" spans="1:5" ht="20.100000000000001" customHeight="1">
      <c r="A16" s="11" t="s">
        <v>20</v>
      </c>
      <c r="B16" s="12" t="s">
        <v>21</v>
      </c>
      <c r="C16" s="198"/>
      <c r="D16" s="198"/>
      <c r="E16" s="199"/>
    </row>
    <row r="17" spans="1:5" ht="20.100000000000001" customHeight="1">
      <c r="A17" s="14" t="s">
        <v>22</v>
      </c>
      <c r="B17" s="15" t="s">
        <v>23</v>
      </c>
      <c r="C17" s="200"/>
      <c r="D17" s="200"/>
      <c r="E17" s="59"/>
    </row>
    <row r="18" spans="1:5" ht="20.100000000000001" customHeight="1">
      <c r="A18" s="14" t="s">
        <v>24</v>
      </c>
      <c r="B18" s="15" t="s">
        <v>25</v>
      </c>
      <c r="C18" s="200"/>
      <c r="D18" s="200"/>
      <c r="E18" s="59"/>
    </row>
    <row r="19" spans="1:5" ht="20.100000000000001" customHeight="1">
      <c r="A19" s="14" t="s">
        <v>26</v>
      </c>
      <c r="B19" s="15" t="s">
        <v>27</v>
      </c>
      <c r="C19" s="200"/>
      <c r="D19" s="200"/>
      <c r="E19" s="59"/>
    </row>
    <row r="20" spans="1:5" ht="20.100000000000001" customHeight="1">
      <c r="A20" s="14" t="s">
        <v>28</v>
      </c>
      <c r="B20" s="15" t="s">
        <v>29</v>
      </c>
      <c r="C20" s="200">
        <v>33035</v>
      </c>
      <c r="D20" s="200">
        <v>5548</v>
      </c>
      <c r="E20" s="59">
        <v>5720</v>
      </c>
    </row>
    <row r="21" spans="1:5" ht="20.100000000000001" customHeight="1" thickBot="1">
      <c r="A21" s="17" t="s">
        <v>30</v>
      </c>
      <c r="B21" s="60" t="s">
        <v>31</v>
      </c>
      <c r="C21" s="203"/>
      <c r="D21" s="203"/>
      <c r="E21" s="63"/>
    </row>
    <row r="22" spans="1:5" ht="20.100000000000001" customHeight="1" thickBot="1">
      <c r="A22" s="8" t="s">
        <v>32</v>
      </c>
      <c r="B22" s="9" t="s">
        <v>33</v>
      </c>
      <c r="C22" s="196">
        <f>+C23+C24+C25+C26+C27</f>
        <v>0</v>
      </c>
      <c r="D22" s="196">
        <f>+D23+D24+D25+D26+D27</f>
        <v>9999</v>
      </c>
      <c r="E22" s="197">
        <f>+E23+E24+E25+E26+E27</f>
        <v>7795</v>
      </c>
    </row>
    <row r="23" spans="1:5" ht="20.100000000000001" customHeight="1">
      <c r="A23" s="11" t="s">
        <v>34</v>
      </c>
      <c r="B23" s="12" t="s">
        <v>35</v>
      </c>
      <c r="C23" s="198"/>
      <c r="D23" s="198">
        <v>9999</v>
      </c>
      <c r="E23" s="199"/>
    </row>
    <row r="24" spans="1:5" ht="20.100000000000001" customHeight="1">
      <c r="A24" s="14" t="s">
        <v>36</v>
      </c>
      <c r="B24" s="15" t="s">
        <v>37</v>
      </c>
      <c r="C24" s="200"/>
      <c r="D24" s="200"/>
      <c r="E24" s="59"/>
    </row>
    <row r="25" spans="1:5" ht="20.100000000000001" customHeight="1">
      <c r="A25" s="14" t="s">
        <v>38</v>
      </c>
      <c r="B25" s="15" t="s">
        <v>39</v>
      </c>
      <c r="C25" s="200"/>
      <c r="D25" s="200"/>
      <c r="E25" s="59"/>
    </row>
    <row r="26" spans="1:5" ht="20.100000000000001" customHeight="1">
      <c r="A26" s="14" t="s">
        <v>40</v>
      </c>
      <c r="B26" s="15" t="s">
        <v>41</v>
      </c>
      <c r="C26" s="200"/>
      <c r="D26" s="200"/>
      <c r="E26" s="59"/>
    </row>
    <row r="27" spans="1:5" ht="20.100000000000001" customHeight="1">
      <c r="A27" s="14" t="s">
        <v>42</v>
      </c>
      <c r="B27" s="15" t="s">
        <v>43</v>
      </c>
      <c r="C27" s="200"/>
      <c r="D27" s="200"/>
      <c r="E27" s="59">
        <v>7795</v>
      </c>
    </row>
    <row r="28" spans="1:5" ht="20.100000000000001" customHeight="1" thickBot="1">
      <c r="A28" s="17" t="s">
        <v>44</v>
      </c>
      <c r="B28" s="60" t="s">
        <v>45</v>
      </c>
      <c r="C28" s="203"/>
      <c r="D28" s="203"/>
      <c r="E28" s="63"/>
    </row>
    <row r="29" spans="1:5" ht="20.100000000000001" customHeight="1" thickBot="1">
      <c r="A29" s="8" t="s">
        <v>46</v>
      </c>
      <c r="B29" s="9" t="s">
        <v>47</v>
      </c>
      <c r="C29" s="204">
        <f>+C30+C33+C34+C35</f>
        <v>9778</v>
      </c>
      <c r="D29" s="204">
        <f>+D30+D33+D34+D35</f>
        <v>10433</v>
      </c>
      <c r="E29" s="205">
        <v>15473</v>
      </c>
    </row>
    <row r="30" spans="1:5" ht="20.100000000000001" customHeight="1">
      <c r="A30" s="11" t="s">
        <v>48</v>
      </c>
      <c r="B30" s="12" t="s">
        <v>49</v>
      </c>
      <c r="C30" s="206">
        <f>+C31+C32</f>
        <v>8553</v>
      </c>
      <c r="D30" s="206">
        <f>+D31+D32</f>
        <v>8637</v>
      </c>
      <c r="E30" s="207">
        <v>13674</v>
      </c>
    </row>
    <row r="31" spans="1:5" ht="20.100000000000001" customHeight="1">
      <c r="A31" s="14" t="s">
        <v>50</v>
      </c>
      <c r="B31" s="15" t="s">
        <v>51</v>
      </c>
      <c r="C31" s="200">
        <v>393</v>
      </c>
      <c r="D31" s="200">
        <v>801</v>
      </c>
      <c r="E31" s="59">
        <v>646</v>
      </c>
    </row>
    <row r="32" spans="1:5" ht="20.100000000000001" customHeight="1">
      <c r="A32" s="14" t="s">
        <v>52</v>
      </c>
      <c r="B32" s="15" t="s">
        <v>53</v>
      </c>
      <c r="C32" s="200">
        <v>8160</v>
      </c>
      <c r="D32" s="200">
        <v>7836</v>
      </c>
      <c r="E32" s="59">
        <v>13028</v>
      </c>
    </row>
    <row r="33" spans="1:5" ht="20.100000000000001" customHeight="1">
      <c r="A33" s="14" t="s">
        <v>54</v>
      </c>
      <c r="B33" s="15" t="s">
        <v>55</v>
      </c>
      <c r="C33" s="200">
        <v>1158</v>
      </c>
      <c r="D33" s="200">
        <v>1625</v>
      </c>
      <c r="E33" s="59">
        <v>1554</v>
      </c>
    </row>
    <row r="34" spans="1:5" ht="20.100000000000001" customHeight="1">
      <c r="A34" s="14" t="s">
        <v>56</v>
      </c>
      <c r="B34" s="15" t="s">
        <v>57</v>
      </c>
      <c r="C34" s="200">
        <v>43</v>
      </c>
      <c r="D34" s="200">
        <v>127</v>
      </c>
      <c r="E34" s="59">
        <v>92</v>
      </c>
    </row>
    <row r="35" spans="1:5" ht="20.100000000000001" customHeight="1" thickBot="1">
      <c r="A35" s="17" t="s">
        <v>58</v>
      </c>
      <c r="B35" s="60" t="s">
        <v>59</v>
      </c>
      <c r="C35" s="203">
        <v>24</v>
      </c>
      <c r="D35" s="203">
        <v>44</v>
      </c>
      <c r="E35" s="63">
        <v>153</v>
      </c>
    </row>
    <row r="36" spans="1:5" ht="20.100000000000001" customHeight="1" thickBot="1">
      <c r="A36" s="8" t="s">
        <v>60</v>
      </c>
      <c r="B36" s="9" t="s">
        <v>61</v>
      </c>
      <c r="C36" s="196">
        <f>SUM(C37:C46)</f>
        <v>6596</v>
      </c>
      <c r="D36" s="196">
        <f>SUM(D37:D46)</f>
        <v>8039</v>
      </c>
      <c r="E36" s="197">
        <v>5820</v>
      </c>
    </row>
    <row r="37" spans="1:5" ht="20.100000000000001" customHeight="1">
      <c r="A37" s="11" t="s">
        <v>62</v>
      </c>
      <c r="B37" s="12" t="s">
        <v>63</v>
      </c>
      <c r="C37" s="198"/>
      <c r="D37" s="198"/>
      <c r="E37" s="199"/>
    </row>
    <row r="38" spans="1:5" ht="20.100000000000001" customHeight="1">
      <c r="A38" s="14" t="s">
        <v>64</v>
      </c>
      <c r="B38" s="15" t="s">
        <v>65</v>
      </c>
      <c r="C38" s="200">
        <v>895</v>
      </c>
      <c r="D38" s="200">
        <v>964</v>
      </c>
      <c r="E38" s="59">
        <v>1033</v>
      </c>
    </row>
    <row r="39" spans="1:5" ht="20.100000000000001" customHeight="1">
      <c r="A39" s="14" t="s">
        <v>66</v>
      </c>
      <c r="B39" s="15" t="s">
        <v>67</v>
      </c>
      <c r="C39" s="200"/>
      <c r="D39" s="200"/>
      <c r="E39" s="59"/>
    </row>
    <row r="40" spans="1:5" ht="20.100000000000001" customHeight="1">
      <c r="A40" s="14" t="s">
        <v>68</v>
      </c>
      <c r="B40" s="15" t="s">
        <v>69</v>
      </c>
      <c r="C40" s="200"/>
      <c r="D40" s="200"/>
      <c r="E40" s="59"/>
    </row>
    <row r="41" spans="1:5" ht="20.100000000000001" customHeight="1">
      <c r="A41" s="14" t="s">
        <v>70</v>
      </c>
      <c r="B41" s="15" t="s">
        <v>71</v>
      </c>
      <c r="C41" s="200">
        <v>1566</v>
      </c>
      <c r="D41" s="200">
        <v>4330</v>
      </c>
      <c r="E41" s="59">
        <v>3501</v>
      </c>
    </row>
    <row r="42" spans="1:5" ht="20.100000000000001" customHeight="1">
      <c r="A42" s="14" t="s">
        <v>72</v>
      </c>
      <c r="B42" s="15" t="s">
        <v>73</v>
      </c>
      <c r="C42" s="200"/>
      <c r="D42" s="200"/>
      <c r="E42" s="59"/>
    </row>
    <row r="43" spans="1:5" ht="20.100000000000001" customHeight="1">
      <c r="A43" s="14" t="s">
        <v>74</v>
      </c>
      <c r="B43" s="15" t="s">
        <v>75</v>
      </c>
      <c r="C43" s="200"/>
      <c r="D43" s="200"/>
      <c r="E43" s="59"/>
    </row>
    <row r="44" spans="1:5" ht="20.100000000000001" customHeight="1">
      <c r="A44" s="14" t="s">
        <v>76</v>
      </c>
      <c r="B44" s="15" t="s">
        <v>77</v>
      </c>
      <c r="C44" s="200">
        <v>456</v>
      </c>
      <c r="D44" s="200">
        <v>182</v>
      </c>
      <c r="E44" s="59">
        <v>29</v>
      </c>
    </row>
    <row r="45" spans="1:5" ht="20.100000000000001" customHeight="1">
      <c r="A45" s="14" t="s">
        <v>78</v>
      </c>
      <c r="B45" s="15" t="s">
        <v>79</v>
      </c>
      <c r="C45" s="208"/>
      <c r="D45" s="208"/>
      <c r="E45" s="209"/>
    </row>
    <row r="46" spans="1:5" ht="20.100000000000001" customHeight="1" thickBot="1">
      <c r="A46" s="17" t="s">
        <v>80</v>
      </c>
      <c r="B46" s="60" t="s">
        <v>81</v>
      </c>
      <c r="C46" s="210">
        <v>3679</v>
      </c>
      <c r="D46" s="210">
        <v>2563</v>
      </c>
      <c r="E46" s="211">
        <v>1257</v>
      </c>
    </row>
    <row r="47" spans="1:5" ht="20.100000000000001" customHeight="1" thickBot="1">
      <c r="A47" s="8" t="s">
        <v>82</v>
      </c>
      <c r="B47" s="9" t="s">
        <v>83</v>
      </c>
      <c r="C47" s="196">
        <f>SUM(C48:C52)</f>
        <v>0</v>
      </c>
      <c r="D47" s="196">
        <f>SUM(D48:D52)</f>
        <v>0</v>
      </c>
      <c r="E47" s="197">
        <f>SUM(E48:E52)</f>
        <v>5500</v>
      </c>
    </row>
    <row r="48" spans="1:5" ht="20.100000000000001" customHeight="1">
      <c r="A48" s="11" t="s">
        <v>84</v>
      </c>
      <c r="B48" s="12" t="s">
        <v>85</v>
      </c>
      <c r="C48" s="212"/>
      <c r="D48" s="212"/>
      <c r="E48" s="213"/>
    </row>
    <row r="49" spans="1:5" ht="20.100000000000001" customHeight="1">
      <c r="A49" s="14" t="s">
        <v>86</v>
      </c>
      <c r="B49" s="15" t="s">
        <v>87</v>
      </c>
      <c r="C49" s="208"/>
      <c r="D49" s="208"/>
      <c r="E49" s="209"/>
    </row>
    <row r="50" spans="1:5" ht="20.100000000000001" customHeight="1">
      <c r="A50" s="14" t="s">
        <v>88</v>
      </c>
      <c r="B50" s="15" t="s">
        <v>89</v>
      </c>
      <c r="C50" s="208"/>
      <c r="D50" s="208"/>
      <c r="E50" s="209">
        <v>5500</v>
      </c>
    </row>
    <row r="51" spans="1:5" ht="20.100000000000001" customHeight="1">
      <c r="A51" s="14" t="s">
        <v>90</v>
      </c>
      <c r="B51" s="15" t="s">
        <v>91</v>
      </c>
      <c r="C51" s="208"/>
      <c r="D51" s="208"/>
      <c r="E51" s="209"/>
    </row>
    <row r="52" spans="1:5" ht="20.100000000000001" customHeight="1" thickBot="1">
      <c r="A52" s="17" t="s">
        <v>92</v>
      </c>
      <c r="B52" s="60" t="s">
        <v>93</v>
      </c>
      <c r="C52" s="210"/>
      <c r="D52" s="210"/>
      <c r="E52" s="211"/>
    </row>
    <row r="53" spans="1:5" ht="20.100000000000001" customHeight="1" thickBot="1">
      <c r="A53" s="8" t="s">
        <v>94</v>
      </c>
      <c r="B53" s="9" t="s">
        <v>95</v>
      </c>
      <c r="C53" s="196">
        <f>SUM(C54:C56)</f>
        <v>0</v>
      </c>
      <c r="D53" s="196">
        <f>SUM(D54:D56)</f>
        <v>0</v>
      </c>
      <c r="E53" s="197">
        <v>314</v>
      </c>
    </row>
    <row r="54" spans="1:5" ht="20.100000000000001" customHeight="1">
      <c r="A54" s="11" t="s">
        <v>96</v>
      </c>
      <c r="B54" s="12" t="s">
        <v>97</v>
      </c>
      <c r="C54" s="198"/>
      <c r="D54" s="198"/>
      <c r="E54" s="199"/>
    </row>
    <row r="55" spans="1:5" ht="20.100000000000001" customHeight="1">
      <c r="A55" s="14" t="s">
        <v>98</v>
      </c>
      <c r="B55" s="15" t="s">
        <v>99</v>
      </c>
      <c r="C55" s="200"/>
      <c r="D55" s="200"/>
      <c r="E55" s="59"/>
    </row>
    <row r="56" spans="1:5" ht="20.100000000000001" customHeight="1">
      <c r="A56" s="14" t="s">
        <v>100</v>
      </c>
      <c r="B56" s="15" t="s">
        <v>101</v>
      </c>
      <c r="C56" s="200"/>
      <c r="D56" s="200"/>
      <c r="E56" s="59">
        <v>314</v>
      </c>
    </row>
    <row r="57" spans="1:5" ht="20.100000000000001" customHeight="1" thickBot="1">
      <c r="A57" s="17" t="s">
        <v>102</v>
      </c>
      <c r="B57" s="60" t="s">
        <v>103</v>
      </c>
      <c r="C57" s="203"/>
      <c r="D57" s="203"/>
      <c r="E57" s="63"/>
    </row>
    <row r="58" spans="1:5" ht="20.100000000000001" customHeight="1" thickBot="1">
      <c r="A58" s="8" t="s">
        <v>104</v>
      </c>
      <c r="B58" s="19" t="s">
        <v>105</v>
      </c>
      <c r="C58" s="196">
        <f>SUM(C59:C61)</f>
        <v>0</v>
      </c>
      <c r="D58" s="196">
        <f>SUM(D59:D61)</f>
        <v>0</v>
      </c>
      <c r="E58" s="197">
        <f>SUM(E59:E61)</f>
        <v>0</v>
      </c>
    </row>
    <row r="59" spans="1:5" ht="20.100000000000001" customHeight="1">
      <c r="A59" s="14" t="s">
        <v>106</v>
      </c>
      <c r="B59" s="12" t="s">
        <v>107</v>
      </c>
      <c r="C59" s="208"/>
      <c r="D59" s="208"/>
      <c r="E59" s="209"/>
    </row>
    <row r="60" spans="1:5" ht="20.100000000000001" customHeight="1">
      <c r="A60" s="14" t="s">
        <v>108</v>
      </c>
      <c r="B60" s="15" t="s">
        <v>109</v>
      </c>
      <c r="C60" s="208"/>
      <c r="D60" s="208"/>
      <c r="E60" s="209"/>
    </row>
    <row r="61" spans="1:5" ht="20.100000000000001" customHeight="1">
      <c r="A61" s="14" t="s">
        <v>110</v>
      </c>
      <c r="B61" s="15" t="s">
        <v>111</v>
      </c>
      <c r="C61" s="208"/>
      <c r="D61" s="208"/>
      <c r="E61" s="209"/>
    </row>
    <row r="62" spans="1:5" ht="20.100000000000001" customHeight="1" thickBot="1">
      <c r="A62" s="14" t="s">
        <v>112</v>
      </c>
      <c r="B62" s="60" t="s">
        <v>113</v>
      </c>
      <c r="C62" s="208"/>
      <c r="D62" s="208"/>
      <c r="E62" s="209"/>
    </row>
    <row r="63" spans="1:5" ht="20.100000000000001" customHeight="1" thickBot="1">
      <c r="A63" s="8" t="s">
        <v>114</v>
      </c>
      <c r="B63" s="9" t="s">
        <v>115</v>
      </c>
      <c r="C63" s="204">
        <f>+C7+C15+C22+C29+C36+C47+C53+C58</f>
        <v>96913</v>
      </c>
      <c r="D63" s="204">
        <f>+D7+D15+D22+D29+D36+D47+D53+D58</f>
        <v>110382</v>
      </c>
      <c r="E63" s="205">
        <f>+E7+E15+E22+E29+E36+E47+E53+E58</f>
        <v>138623</v>
      </c>
    </row>
    <row r="64" spans="1:5" ht="20.100000000000001" customHeight="1" thickBot="1">
      <c r="A64" s="214" t="s">
        <v>116</v>
      </c>
      <c r="B64" s="19" t="s">
        <v>117</v>
      </c>
      <c r="C64" s="196">
        <f>SUM(C65:C67)</f>
        <v>0</v>
      </c>
      <c r="D64" s="196">
        <f>SUM(D65:D67)</f>
        <v>0</v>
      </c>
      <c r="E64" s="197">
        <v>7795</v>
      </c>
    </row>
    <row r="65" spans="1:5" ht="20.100000000000001" customHeight="1">
      <c r="A65" s="14" t="s">
        <v>118</v>
      </c>
      <c r="B65" s="12" t="s">
        <v>119</v>
      </c>
      <c r="C65" s="208"/>
      <c r="D65" s="208"/>
      <c r="E65" s="209"/>
    </row>
    <row r="66" spans="1:5" ht="20.100000000000001" customHeight="1">
      <c r="A66" s="14" t="s">
        <v>120</v>
      </c>
      <c r="B66" s="15" t="s">
        <v>121</v>
      </c>
      <c r="C66" s="208"/>
      <c r="D66" s="208"/>
      <c r="E66" s="209"/>
    </row>
    <row r="67" spans="1:5" ht="20.100000000000001" customHeight="1" thickBot="1">
      <c r="A67" s="14" t="s">
        <v>122</v>
      </c>
      <c r="B67" s="215" t="s">
        <v>366</v>
      </c>
      <c r="C67" s="208"/>
      <c r="D67" s="208"/>
      <c r="E67" s="209">
        <v>7795</v>
      </c>
    </row>
    <row r="68" spans="1:5" ht="20.100000000000001" customHeight="1" thickBot="1">
      <c r="A68" s="214" t="s">
        <v>124</v>
      </c>
      <c r="B68" s="19" t="s">
        <v>125</v>
      </c>
      <c r="C68" s="196">
        <f>SUM(C69:C72)</f>
        <v>0</v>
      </c>
      <c r="D68" s="196">
        <f>SUM(D69:D72)</f>
        <v>0</v>
      </c>
      <c r="E68" s="197">
        <f>SUM(E69:E72)</f>
        <v>0</v>
      </c>
    </row>
    <row r="69" spans="1:5" ht="20.100000000000001" customHeight="1">
      <c r="A69" s="14" t="s">
        <v>126</v>
      </c>
      <c r="B69" s="12" t="s">
        <v>127</v>
      </c>
      <c r="C69" s="208"/>
      <c r="D69" s="208"/>
      <c r="E69" s="209"/>
    </row>
    <row r="70" spans="1:5" ht="20.100000000000001" customHeight="1">
      <c r="A70" s="14" t="s">
        <v>128</v>
      </c>
      <c r="B70" s="15" t="s">
        <v>129</v>
      </c>
      <c r="C70" s="208"/>
      <c r="D70" s="208"/>
      <c r="E70" s="209"/>
    </row>
    <row r="71" spans="1:5" ht="20.100000000000001" customHeight="1">
      <c r="A71" s="14" t="s">
        <v>130</v>
      </c>
      <c r="B71" s="15" t="s">
        <v>131</v>
      </c>
      <c r="C71" s="208"/>
      <c r="D71" s="208"/>
      <c r="E71" s="209"/>
    </row>
    <row r="72" spans="1:5" ht="20.100000000000001" customHeight="1" thickBot="1">
      <c r="A72" s="14" t="s">
        <v>132</v>
      </c>
      <c r="B72" s="60" t="s">
        <v>133</v>
      </c>
      <c r="C72" s="208"/>
      <c r="D72" s="208"/>
      <c r="E72" s="209"/>
    </row>
    <row r="73" spans="1:5" ht="20.100000000000001" customHeight="1" thickBot="1">
      <c r="A73" s="214" t="s">
        <v>134</v>
      </c>
      <c r="B73" s="19" t="s">
        <v>135</v>
      </c>
      <c r="C73" s="196">
        <f>SUM(C74:C75)</f>
        <v>17829</v>
      </c>
      <c r="D73" s="196">
        <f>SUM(D74:D75)</f>
        <v>12714</v>
      </c>
      <c r="E73" s="197">
        <v>15785</v>
      </c>
    </row>
    <row r="74" spans="1:5" ht="20.100000000000001" customHeight="1">
      <c r="A74" s="14" t="s">
        <v>136</v>
      </c>
      <c r="B74" s="12" t="s">
        <v>137</v>
      </c>
      <c r="C74" s="208">
        <v>17829</v>
      </c>
      <c r="D74" s="208">
        <v>12714</v>
      </c>
      <c r="E74" s="209">
        <v>15785</v>
      </c>
    </row>
    <row r="75" spans="1:5" ht="20.100000000000001" customHeight="1" thickBot="1">
      <c r="A75" s="14" t="s">
        <v>138</v>
      </c>
      <c r="B75" s="60" t="s">
        <v>139</v>
      </c>
      <c r="C75" s="208"/>
      <c r="D75" s="208"/>
      <c r="E75" s="209"/>
    </row>
    <row r="76" spans="1:5" ht="20.100000000000001" customHeight="1" thickBot="1">
      <c r="A76" s="214" t="s">
        <v>140</v>
      </c>
      <c r="B76" s="19" t="s">
        <v>141</v>
      </c>
      <c r="C76" s="196">
        <f>SUM(C77:C79)</f>
        <v>0</v>
      </c>
      <c r="D76" s="196">
        <f>SUM(D77:D79)</f>
        <v>2871</v>
      </c>
      <c r="E76" s="197">
        <f>SUM(E77:E79)</f>
        <v>3492</v>
      </c>
    </row>
    <row r="77" spans="1:5" ht="20.100000000000001" customHeight="1">
      <c r="A77" s="14" t="s">
        <v>142</v>
      </c>
      <c r="B77" s="12" t="s">
        <v>143</v>
      </c>
      <c r="C77" s="208"/>
      <c r="D77" s="208">
        <v>2871</v>
      </c>
      <c r="E77" s="209"/>
    </row>
    <row r="78" spans="1:5" ht="20.100000000000001" customHeight="1">
      <c r="A78" s="14" t="s">
        <v>144</v>
      </c>
      <c r="B78" s="15" t="s">
        <v>145</v>
      </c>
      <c r="C78" s="208"/>
      <c r="D78" s="208"/>
      <c r="E78" s="209">
        <v>3492</v>
      </c>
    </row>
    <row r="79" spans="1:5" ht="20.100000000000001" customHeight="1" thickBot="1">
      <c r="A79" s="14" t="s">
        <v>146</v>
      </c>
      <c r="B79" s="60" t="s">
        <v>147</v>
      </c>
      <c r="C79" s="208"/>
      <c r="D79" s="208"/>
      <c r="E79" s="209"/>
    </row>
    <row r="80" spans="1:5" ht="20.100000000000001" customHeight="1" thickBot="1">
      <c r="A80" s="214" t="s">
        <v>148</v>
      </c>
      <c r="B80" s="19" t="s">
        <v>149</v>
      </c>
      <c r="C80" s="196">
        <f>SUM(C81:C84)</f>
        <v>0</v>
      </c>
      <c r="D80" s="196">
        <f>SUM(D81:D84)</f>
        <v>0</v>
      </c>
      <c r="E80" s="197">
        <f>SUM(E81:E84)</f>
        <v>0</v>
      </c>
    </row>
    <row r="81" spans="1:5" ht="20.100000000000001" customHeight="1">
      <c r="A81" s="216" t="s">
        <v>150</v>
      </c>
      <c r="B81" s="12" t="s">
        <v>151</v>
      </c>
      <c r="C81" s="208"/>
      <c r="D81" s="208"/>
      <c r="E81" s="209"/>
    </row>
    <row r="82" spans="1:5" ht="20.100000000000001" customHeight="1">
      <c r="A82" s="217" t="s">
        <v>152</v>
      </c>
      <c r="B82" s="15" t="s">
        <v>153</v>
      </c>
      <c r="C82" s="208"/>
      <c r="D82" s="208"/>
      <c r="E82" s="209"/>
    </row>
    <row r="83" spans="1:5" ht="20.100000000000001" customHeight="1">
      <c r="A83" s="217" t="s">
        <v>154</v>
      </c>
      <c r="B83" s="15" t="s">
        <v>155</v>
      </c>
      <c r="C83" s="208"/>
      <c r="D83" s="208"/>
      <c r="E83" s="209"/>
    </row>
    <row r="84" spans="1:5" ht="20.100000000000001" customHeight="1" thickBot="1">
      <c r="A84" s="218" t="s">
        <v>156</v>
      </c>
      <c r="B84" s="60" t="s">
        <v>157</v>
      </c>
      <c r="C84" s="208"/>
      <c r="D84" s="208"/>
      <c r="E84" s="209"/>
    </row>
    <row r="85" spans="1:5" ht="20.100000000000001" customHeight="1" thickBot="1">
      <c r="A85" s="214" t="s">
        <v>158</v>
      </c>
      <c r="B85" s="19" t="s">
        <v>159</v>
      </c>
      <c r="C85" s="219"/>
      <c r="D85" s="219"/>
      <c r="E85" s="220"/>
    </row>
    <row r="86" spans="1:5" ht="20.100000000000001" customHeight="1" thickBot="1">
      <c r="A86" s="214" t="s">
        <v>160</v>
      </c>
      <c r="B86" s="221" t="s">
        <v>161</v>
      </c>
      <c r="C86" s="204">
        <f>+C64+C68+C73+C76+C80+C85</f>
        <v>17829</v>
      </c>
      <c r="D86" s="204">
        <f>+D64+D68+D73+D76+D80+D85</f>
        <v>15585</v>
      </c>
      <c r="E86" s="205">
        <f>+E64+E68+E73+E76+E80+E85</f>
        <v>27072</v>
      </c>
    </row>
    <row r="87" spans="1:5" ht="20.100000000000001" customHeight="1" thickBot="1">
      <c r="A87" s="332" t="s">
        <v>268</v>
      </c>
      <c r="B87" s="223" t="s">
        <v>406</v>
      </c>
      <c r="C87" s="204">
        <v>-3061</v>
      </c>
      <c r="D87" s="204"/>
      <c r="E87" s="205"/>
    </row>
    <row r="88" spans="1:5" ht="20.100000000000001" customHeight="1" thickBot="1">
      <c r="A88" s="222" t="s">
        <v>271</v>
      </c>
      <c r="B88" s="223" t="s">
        <v>163</v>
      </c>
      <c r="C88" s="204">
        <f>+C63+C86+C87</f>
        <v>111681</v>
      </c>
      <c r="D88" s="204">
        <f>+D63+D86</f>
        <v>125967</v>
      </c>
      <c r="E88" s="205">
        <f>+E63+E86</f>
        <v>165695</v>
      </c>
    </row>
    <row r="89" spans="1:5" ht="20.100000000000001" customHeight="1">
      <c r="A89" s="224"/>
      <c r="B89" s="225"/>
      <c r="C89" s="226"/>
      <c r="D89" s="227"/>
      <c r="E89" s="228"/>
    </row>
    <row r="90" spans="1:5" ht="20.100000000000001" customHeight="1">
      <c r="A90" s="349" t="s">
        <v>164</v>
      </c>
      <c r="B90" s="349"/>
      <c r="C90" s="349"/>
      <c r="D90" s="349"/>
      <c r="E90" s="349"/>
    </row>
    <row r="91" spans="1:5" ht="20.100000000000001" customHeight="1" thickBot="1">
      <c r="A91" s="351"/>
      <c r="B91" s="351"/>
      <c r="C91" s="191"/>
      <c r="D91" s="192"/>
      <c r="E91" s="1" t="s">
        <v>1</v>
      </c>
    </row>
    <row r="92" spans="1:5" ht="24.95" customHeight="1" thickBot="1">
      <c r="A92" s="2" t="s">
        <v>334</v>
      </c>
      <c r="B92" s="3" t="s">
        <v>165</v>
      </c>
      <c r="C92" s="3" t="s">
        <v>367</v>
      </c>
      <c r="D92" s="193" t="s">
        <v>368</v>
      </c>
      <c r="E92" s="194" t="s">
        <v>239</v>
      </c>
    </row>
    <row r="93" spans="1:5" ht="20.100000000000001" customHeight="1" thickBot="1">
      <c r="A93" s="38">
        <v>1</v>
      </c>
      <c r="B93" s="39">
        <v>2</v>
      </c>
      <c r="C93" s="39">
        <v>3</v>
      </c>
      <c r="D93" s="39">
        <v>4</v>
      </c>
      <c r="E93" s="40">
        <v>5</v>
      </c>
    </row>
    <row r="94" spans="1:5" ht="20.100000000000001" customHeight="1" thickBot="1">
      <c r="A94" s="41" t="s">
        <v>4</v>
      </c>
      <c r="B94" s="42" t="s">
        <v>166</v>
      </c>
      <c r="C94" s="229">
        <f>SUM(C95:C99)</f>
        <v>105712</v>
      </c>
      <c r="D94" s="230">
        <f>+D95+D96+D97+D98+D99</f>
        <v>64791</v>
      </c>
      <c r="E94" s="231">
        <f>+E95+E96+E97+E98+E99</f>
        <v>93022</v>
      </c>
    </row>
    <row r="95" spans="1:5" ht="20.100000000000001" customHeight="1">
      <c r="A95" s="44" t="s">
        <v>6</v>
      </c>
      <c r="B95" s="45" t="s">
        <v>167</v>
      </c>
      <c r="C95" s="232">
        <v>8557</v>
      </c>
      <c r="D95" s="233">
        <v>9110</v>
      </c>
      <c r="E95" s="234">
        <v>10136</v>
      </c>
    </row>
    <row r="96" spans="1:5" ht="20.100000000000001" customHeight="1">
      <c r="A96" s="14" t="s">
        <v>8</v>
      </c>
      <c r="B96" s="47" t="s">
        <v>168</v>
      </c>
      <c r="C96" s="235">
        <v>2212</v>
      </c>
      <c r="D96" s="200">
        <v>2358</v>
      </c>
      <c r="E96" s="59">
        <v>2718</v>
      </c>
    </row>
    <row r="97" spans="1:5" ht="20.100000000000001" customHeight="1">
      <c r="A97" s="14" t="s">
        <v>10</v>
      </c>
      <c r="B97" s="47" t="s">
        <v>169</v>
      </c>
      <c r="C97" s="236">
        <v>29448</v>
      </c>
      <c r="D97" s="203">
        <v>24637</v>
      </c>
      <c r="E97" s="63">
        <v>28767</v>
      </c>
    </row>
    <row r="98" spans="1:5" ht="20.100000000000001" customHeight="1">
      <c r="A98" s="14" t="s">
        <v>12</v>
      </c>
      <c r="B98" s="48" t="s">
        <v>170</v>
      </c>
      <c r="C98" s="236">
        <v>4238</v>
      </c>
      <c r="D98" s="203">
        <v>3928</v>
      </c>
      <c r="E98" s="63">
        <v>4001</v>
      </c>
    </row>
    <row r="99" spans="1:5" ht="20.100000000000001" customHeight="1">
      <c r="A99" s="14" t="s">
        <v>171</v>
      </c>
      <c r="B99" s="49" t="s">
        <v>172</v>
      </c>
      <c r="C99" s="236">
        <v>61257</v>
      </c>
      <c r="D99" s="203">
        <v>24758</v>
      </c>
      <c r="E99" s="63">
        <v>47400</v>
      </c>
    </row>
    <row r="100" spans="1:5" ht="20.100000000000001" customHeight="1">
      <c r="A100" s="14" t="s">
        <v>16</v>
      </c>
      <c r="B100" s="47" t="s">
        <v>173</v>
      </c>
      <c r="C100" s="236"/>
      <c r="D100" s="203"/>
      <c r="E100" s="63">
        <v>2363</v>
      </c>
    </row>
    <row r="101" spans="1:5" ht="20.100000000000001" customHeight="1">
      <c r="A101" s="14" t="s">
        <v>174</v>
      </c>
      <c r="B101" s="50" t="s">
        <v>175</v>
      </c>
      <c r="C101" s="236"/>
      <c r="D101" s="203"/>
      <c r="E101" s="63"/>
    </row>
    <row r="102" spans="1:5" ht="20.100000000000001" customHeight="1">
      <c r="A102" s="14" t="s">
        <v>176</v>
      </c>
      <c r="B102" s="51" t="s">
        <v>177</v>
      </c>
      <c r="C102" s="236"/>
      <c r="D102" s="203"/>
      <c r="E102" s="63"/>
    </row>
    <row r="103" spans="1:5" ht="20.100000000000001" customHeight="1">
      <c r="A103" s="14" t="s">
        <v>178</v>
      </c>
      <c r="B103" s="51" t="s">
        <v>179</v>
      </c>
      <c r="C103" s="236"/>
      <c r="D103" s="203"/>
      <c r="E103" s="63"/>
    </row>
    <row r="104" spans="1:5" ht="20.100000000000001" customHeight="1">
      <c r="A104" s="14" t="s">
        <v>180</v>
      </c>
      <c r="B104" s="50" t="s">
        <v>181</v>
      </c>
      <c r="C104" s="236">
        <v>60721</v>
      </c>
      <c r="D104" s="203">
        <v>23958</v>
      </c>
      <c r="E104" s="63">
        <v>44526</v>
      </c>
    </row>
    <row r="105" spans="1:5" ht="20.100000000000001" customHeight="1">
      <c r="A105" s="14" t="s">
        <v>182</v>
      </c>
      <c r="B105" s="50" t="s">
        <v>183</v>
      </c>
      <c r="C105" s="236"/>
      <c r="D105" s="203"/>
      <c r="E105" s="63"/>
    </row>
    <row r="106" spans="1:5" ht="20.100000000000001" customHeight="1">
      <c r="A106" s="14" t="s">
        <v>184</v>
      </c>
      <c r="B106" s="51" t="s">
        <v>185</v>
      </c>
      <c r="C106" s="236"/>
      <c r="D106" s="203"/>
      <c r="E106" s="63"/>
    </row>
    <row r="107" spans="1:5" ht="20.100000000000001" customHeight="1">
      <c r="A107" s="52" t="s">
        <v>186</v>
      </c>
      <c r="B107" s="53" t="s">
        <v>187</v>
      </c>
      <c r="C107" s="236"/>
      <c r="D107" s="203"/>
      <c r="E107" s="63"/>
    </row>
    <row r="108" spans="1:5" ht="20.100000000000001" customHeight="1">
      <c r="A108" s="14" t="s">
        <v>188</v>
      </c>
      <c r="B108" s="53" t="s">
        <v>189</v>
      </c>
      <c r="C108" s="236"/>
      <c r="D108" s="203"/>
      <c r="E108" s="63"/>
    </row>
    <row r="109" spans="1:5" ht="20.100000000000001" customHeight="1" thickBot="1">
      <c r="A109" s="54" t="s">
        <v>190</v>
      </c>
      <c r="B109" s="55" t="s">
        <v>191</v>
      </c>
      <c r="C109" s="237">
        <v>536</v>
      </c>
      <c r="D109" s="238">
        <v>800</v>
      </c>
      <c r="E109" s="239">
        <v>511</v>
      </c>
    </row>
    <row r="110" spans="1:5" ht="20.100000000000001" customHeight="1" thickBot="1">
      <c r="A110" s="8" t="s">
        <v>18</v>
      </c>
      <c r="B110" s="57" t="s">
        <v>192</v>
      </c>
      <c r="C110" s="240">
        <f>+C111+C113+C115</f>
        <v>2640</v>
      </c>
      <c r="D110" s="196">
        <f>+D111+D113+D115</f>
        <v>8680</v>
      </c>
      <c r="E110" s="197">
        <f>+E111+E113+E115</f>
        <v>14775</v>
      </c>
    </row>
    <row r="111" spans="1:5" ht="20.100000000000001" customHeight="1">
      <c r="A111" s="11" t="s">
        <v>20</v>
      </c>
      <c r="B111" s="47" t="s">
        <v>193</v>
      </c>
      <c r="C111" s="241">
        <v>1090</v>
      </c>
      <c r="D111" s="198">
        <v>514</v>
      </c>
      <c r="E111" s="199">
        <v>11084</v>
      </c>
    </row>
    <row r="112" spans="1:5" ht="20.100000000000001" customHeight="1">
      <c r="A112" s="11" t="s">
        <v>22</v>
      </c>
      <c r="B112" s="58" t="s">
        <v>194</v>
      </c>
      <c r="C112" s="241"/>
      <c r="D112" s="198"/>
      <c r="E112" s="199"/>
    </row>
    <row r="113" spans="1:5" ht="20.100000000000001" customHeight="1">
      <c r="A113" s="11" t="s">
        <v>24</v>
      </c>
      <c r="B113" s="58" t="s">
        <v>195</v>
      </c>
      <c r="C113" s="235">
        <v>1550</v>
      </c>
      <c r="D113" s="200">
        <v>8166</v>
      </c>
      <c r="E113" s="59">
        <v>3691</v>
      </c>
    </row>
    <row r="114" spans="1:5" ht="20.100000000000001" customHeight="1">
      <c r="A114" s="11" t="s">
        <v>26</v>
      </c>
      <c r="B114" s="58" t="s">
        <v>196</v>
      </c>
      <c r="C114" s="242"/>
      <c r="D114" s="200"/>
      <c r="E114" s="59"/>
    </row>
    <row r="115" spans="1:5" ht="20.100000000000001" customHeight="1">
      <c r="A115" s="11" t="s">
        <v>28</v>
      </c>
      <c r="B115" s="60" t="s">
        <v>197</v>
      </c>
      <c r="C115" s="242"/>
      <c r="D115" s="200"/>
      <c r="E115" s="59"/>
    </row>
    <row r="116" spans="1:5" ht="20.100000000000001" customHeight="1">
      <c r="A116" s="11" t="s">
        <v>30</v>
      </c>
      <c r="B116" s="61" t="s">
        <v>198</v>
      </c>
      <c r="C116" s="242"/>
      <c r="D116" s="200"/>
      <c r="E116" s="59"/>
    </row>
    <row r="117" spans="1:5" ht="20.100000000000001" customHeight="1">
      <c r="A117" s="11" t="s">
        <v>199</v>
      </c>
      <c r="B117" s="62" t="s">
        <v>200</v>
      </c>
      <c r="C117" s="242"/>
      <c r="D117" s="200"/>
      <c r="E117" s="59"/>
    </row>
    <row r="118" spans="1:5" ht="20.100000000000001" customHeight="1">
      <c r="A118" s="11" t="s">
        <v>201</v>
      </c>
      <c r="B118" s="51" t="s">
        <v>179</v>
      </c>
      <c r="C118" s="242"/>
      <c r="D118" s="200"/>
      <c r="E118" s="59"/>
    </row>
    <row r="119" spans="1:5" ht="20.100000000000001" customHeight="1">
      <c r="A119" s="11" t="s">
        <v>202</v>
      </c>
      <c r="B119" s="51" t="s">
        <v>203</v>
      </c>
      <c r="C119" s="242"/>
      <c r="D119" s="200"/>
      <c r="E119" s="59"/>
    </row>
    <row r="120" spans="1:5" ht="20.100000000000001" customHeight="1">
      <c r="A120" s="11" t="s">
        <v>204</v>
      </c>
      <c r="B120" s="51" t="s">
        <v>205</v>
      </c>
      <c r="C120" s="242"/>
      <c r="D120" s="200"/>
      <c r="E120" s="59"/>
    </row>
    <row r="121" spans="1:5" ht="20.100000000000001" customHeight="1">
      <c r="A121" s="11" t="s">
        <v>206</v>
      </c>
      <c r="B121" s="51" t="s">
        <v>185</v>
      </c>
      <c r="C121" s="242"/>
      <c r="D121" s="200"/>
      <c r="E121" s="59"/>
    </row>
    <row r="122" spans="1:5" ht="20.100000000000001" customHeight="1">
      <c r="A122" s="11" t="s">
        <v>207</v>
      </c>
      <c r="B122" s="51" t="s">
        <v>208</v>
      </c>
      <c r="C122" s="242"/>
      <c r="D122" s="200"/>
      <c r="E122" s="59"/>
    </row>
    <row r="123" spans="1:5" ht="20.100000000000001" customHeight="1" thickBot="1">
      <c r="A123" s="52" t="s">
        <v>209</v>
      </c>
      <c r="B123" s="51" t="s">
        <v>210</v>
      </c>
      <c r="C123" s="243"/>
      <c r="D123" s="203"/>
      <c r="E123" s="63"/>
    </row>
    <row r="124" spans="1:5" ht="20.100000000000001" customHeight="1" thickBot="1">
      <c r="A124" s="8" t="s">
        <v>32</v>
      </c>
      <c r="B124" s="64" t="s">
        <v>211</v>
      </c>
      <c r="C124" s="240"/>
      <c r="D124" s="196">
        <f>+D125+D126</f>
        <v>6223</v>
      </c>
      <c r="E124" s="197">
        <v>10242</v>
      </c>
    </row>
    <row r="125" spans="1:5" ht="20.100000000000001" customHeight="1">
      <c r="A125" s="11" t="s">
        <v>34</v>
      </c>
      <c r="B125" s="65" t="s">
        <v>212</v>
      </c>
      <c r="C125" s="241"/>
      <c r="D125" s="198">
        <v>6223</v>
      </c>
      <c r="E125" s="199">
        <v>10242</v>
      </c>
    </row>
    <row r="126" spans="1:5" ht="20.100000000000001" customHeight="1" thickBot="1">
      <c r="A126" s="17" t="s">
        <v>36</v>
      </c>
      <c r="B126" s="58" t="s">
        <v>213</v>
      </c>
      <c r="C126" s="236"/>
      <c r="D126" s="203"/>
      <c r="E126" s="63"/>
    </row>
    <row r="127" spans="1:5" ht="20.100000000000001" customHeight="1" thickBot="1">
      <c r="A127" s="8" t="s">
        <v>214</v>
      </c>
      <c r="B127" s="64" t="s">
        <v>215</v>
      </c>
      <c r="C127" s="240">
        <f>+C94+C110+C124</f>
        <v>108352</v>
      </c>
      <c r="D127" s="196">
        <f>+D94+D110+D124</f>
        <v>79694</v>
      </c>
      <c r="E127" s="197">
        <f>+E94+E110+E124</f>
        <v>118039</v>
      </c>
    </row>
    <row r="128" spans="1:5" ht="20.100000000000001" customHeight="1" thickBot="1">
      <c r="A128" s="8" t="s">
        <v>60</v>
      </c>
      <c r="B128" s="64" t="s">
        <v>216</v>
      </c>
      <c r="C128" s="240">
        <f>+C129+C130+C131</f>
        <v>0</v>
      </c>
      <c r="D128" s="196">
        <f>+D129+D130+D131</f>
        <v>0</v>
      </c>
      <c r="E128" s="197">
        <f>+E129+E130+E131</f>
        <v>7795</v>
      </c>
    </row>
    <row r="129" spans="1:5" ht="20.100000000000001" customHeight="1">
      <c r="A129" s="11" t="s">
        <v>62</v>
      </c>
      <c r="B129" s="65" t="s">
        <v>217</v>
      </c>
      <c r="C129" s="242"/>
      <c r="D129" s="200"/>
      <c r="E129" s="59"/>
    </row>
    <row r="130" spans="1:5" ht="20.100000000000001" customHeight="1">
      <c r="A130" s="11" t="s">
        <v>64</v>
      </c>
      <c r="B130" s="65" t="s">
        <v>218</v>
      </c>
      <c r="C130" s="242"/>
      <c r="D130" s="200"/>
      <c r="E130" s="59"/>
    </row>
    <row r="131" spans="1:5" ht="20.100000000000001" customHeight="1" thickBot="1">
      <c r="A131" s="52" t="s">
        <v>66</v>
      </c>
      <c r="B131" s="66" t="s">
        <v>219</v>
      </c>
      <c r="C131" s="242"/>
      <c r="D131" s="200"/>
      <c r="E131" s="59">
        <v>7795</v>
      </c>
    </row>
    <row r="132" spans="1:5" ht="20.100000000000001" customHeight="1" thickBot="1">
      <c r="A132" s="8" t="s">
        <v>82</v>
      </c>
      <c r="B132" s="64" t="s">
        <v>220</v>
      </c>
      <c r="C132" s="240">
        <f>+C133+C134+C135+C136</f>
        <v>0</v>
      </c>
      <c r="D132" s="196">
        <f>+D133+D134+D135+D136</f>
        <v>0</v>
      </c>
      <c r="E132" s="197">
        <f>+E133+E134+E135+E136</f>
        <v>0</v>
      </c>
    </row>
    <row r="133" spans="1:5" ht="20.100000000000001" customHeight="1">
      <c r="A133" s="11" t="s">
        <v>84</v>
      </c>
      <c r="B133" s="65" t="s">
        <v>221</v>
      </c>
      <c r="C133" s="242"/>
      <c r="D133" s="200"/>
      <c r="E133" s="59"/>
    </row>
    <row r="134" spans="1:5" ht="20.100000000000001" customHeight="1">
      <c r="A134" s="11" t="s">
        <v>86</v>
      </c>
      <c r="B134" s="65" t="s">
        <v>222</v>
      </c>
      <c r="C134" s="242"/>
      <c r="D134" s="200"/>
      <c r="E134" s="59"/>
    </row>
    <row r="135" spans="1:5" ht="20.100000000000001" customHeight="1">
      <c r="A135" s="11" t="s">
        <v>88</v>
      </c>
      <c r="B135" s="65" t="s">
        <v>223</v>
      </c>
      <c r="C135" s="242"/>
      <c r="D135" s="200"/>
      <c r="E135" s="59"/>
    </row>
    <row r="136" spans="1:5" ht="20.100000000000001" customHeight="1" thickBot="1">
      <c r="A136" s="52" t="s">
        <v>90</v>
      </c>
      <c r="B136" s="66" t="s">
        <v>224</v>
      </c>
      <c r="C136" s="242"/>
      <c r="D136" s="200"/>
      <c r="E136" s="59"/>
    </row>
    <row r="137" spans="1:5" ht="20.100000000000001" customHeight="1" thickBot="1">
      <c r="A137" s="8" t="s">
        <v>225</v>
      </c>
      <c r="B137" s="64" t="s">
        <v>226</v>
      </c>
      <c r="C137" s="244">
        <f>+C138+C139+C140+C141</f>
        <v>0</v>
      </c>
      <c r="D137" s="204">
        <f>+D138+D139+D140+D141</f>
        <v>36711</v>
      </c>
      <c r="E137" s="205">
        <f>+E138+E139+E140+E141</f>
        <v>39861</v>
      </c>
    </row>
    <row r="138" spans="1:5" ht="20.100000000000001" customHeight="1">
      <c r="A138" s="11" t="s">
        <v>96</v>
      </c>
      <c r="B138" s="65" t="s">
        <v>227</v>
      </c>
      <c r="C138" s="242"/>
      <c r="D138" s="200"/>
      <c r="E138" s="59"/>
    </row>
    <row r="139" spans="1:5" ht="20.100000000000001" customHeight="1">
      <c r="A139" s="11" t="s">
        <v>98</v>
      </c>
      <c r="B139" s="65" t="s">
        <v>228</v>
      </c>
      <c r="C139" s="242"/>
      <c r="D139" s="200"/>
      <c r="E139" s="59">
        <v>3165</v>
      </c>
    </row>
    <row r="140" spans="1:5" ht="20.100000000000001" customHeight="1">
      <c r="A140" s="11" t="s">
        <v>100</v>
      </c>
      <c r="B140" s="65" t="s">
        <v>229</v>
      </c>
      <c r="C140" s="242"/>
      <c r="D140" s="200"/>
      <c r="E140" s="59"/>
    </row>
    <row r="141" spans="1:5" ht="20.100000000000001" customHeight="1" thickBot="1">
      <c r="A141" s="52" t="s">
        <v>102</v>
      </c>
      <c r="B141" s="66" t="s">
        <v>375</v>
      </c>
      <c r="C141" s="242"/>
      <c r="D141" s="200">
        <v>36711</v>
      </c>
      <c r="E141" s="59">
        <v>36696</v>
      </c>
    </row>
    <row r="142" spans="1:5" ht="20.100000000000001" customHeight="1" thickBot="1">
      <c r="A142" s="8" t="s">
        <v>104</v>
      </c>
      <c r="B142" s="64" t="s">
        <v>231</v>
      </c>
      <c r="C142" s="245">
        <f>+C143+C144+C145+C146</f>
        <v>0</v>
      </c>
      <c r="D142" s="246">
        <f>+D143+D144+D145+D146</f>
        <v>0</v>
      </c>
      <c r="E142" s="247">
        <f>+E143+E144+E145+E146</f>
        <v>0</v>
      </c>
    </row>
    <row r="143" spans="1:5" ht="20.100000000000001" customHeight="1">
      <c r="A143" s="11" t="s">
        <v>106</v>
      </c>
      <c r="B143" s="65" t="s">
        <v>232</v>
      </c>
      <c r="C143" s="242"/>
      <c r="D143" s="200"/>
      <c r="E143" s="59"/>
    </row>
    <row r="144" spans="1:5" ht="20.100000000000001" customHeight="1">
      <c r="A144" s="11" t="s">
        <v>108</v>
      </c>
      <c r="B144" s="65" t="s">
        <v>233</v>
      </c>
      <c r="C144" s="242"/>
      <c r="D144" s="200"/>
      <c r="E144" s="59"/>
    </row>
    <row r="145" spans="1:5" ht="20.100000000000001" customHeight="1">
      <c r="A145" s="11" t="s">
        <v>110</v>
      </c>
      <c r="B145" s="65" t="s">
        <v>234</v>
      </c>
      <c r="C145" s="242"/>
      <c r="D145" s="200"/>
      <c r="E145" s="59"/>
    </row>
    <row r="146" spans="1:5" ht="20.100000000000001" customHeight="1" thickBot="1">
      <c r="A146" s="11" t="s">
        <v>112</v>
      </c>
      <c r="B146" s="65" t="s">
        <v>235</v>
      </c>
      <c r="C146" s="242"/>
      <c r="D146" s="200"/>
      <c r="E146" s="59"/>
    </row>
    <row r="147" spans="1:5" ht="20.100000000000001" customHeight="1" thickBot="1">
      <c r="A147" s="8" t="s">
        <v>114</v>
      </c>
      <c r="B147" s="64" t="s">
        <v>236</v>
      </c>
      <c r="C147" s="248">
        <f>+C128+C132+C137+C142</f>
        <v>0</v>
      </c>
      <c r="D147" s="249">
        <f>+D128+D132+D137+D142</f>
        <v>36711</v>
      </c>
      <c r="E147" s="250">
        <f>+E128+E132+E137+E142</f>
        <v>47656</v>
      </c>
    </row>
    <row r="148" spans="1:5" ht="20.100000000000001" customHeight="1" thickBot="1">
      <c r="A148" s="330" t="s">
        <v>237</v>
      </c>
      <c r="B148" s="331" t="s">
        <v>405</v>
      </c>
      <c r="C148" s="248">
        <v>-6465</v>
      </c>
      <c r="D148" s="249"/>
      <c r="E148" s="250"/>
    </row>
    <row r="149" spans="1:5" ht="20.100000000000001" customHeight="1" thickBot="1">
      <c r="A149" s="69" t="s">
        <v>254</v>
      </c>
      <c r="B149" s="70" t="s">
        <v>238</v>
      </c>
      <c r="C149" s="248">
        <f>+C127+C148</f>
        <v>101887</v>
      </c>
      <c r="D149" s="249">
        <f>+D127+D147</f>
        <v>116405</v>
      </c>
      <c r="E149" s="250">
        <f>+E127+E147</f>
        <v>165695</v>
      </c>
    </row>
  </sheetData>
  <mergeCells count="4">
    <mergeCell ref="A3:E3"/>
    <mergeCell ref="A4:B4"/>
    <mergeCell ref="A90:E90"/>
    <mergeCell ref="A91:B91"/>
  </mergeCells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C150"/>
  <sheetViews>
    <sheetView workbookViewId="0">
      <selection activeCell="D2" sqref="D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3"/>
      <c r="B2" s="326"/>
      <c r="C2" s="254" t="s">
        <v>437</v>
      </c>
    </row>
    <row r="3" spans="1:3" ht="20.100000000000001" customHeight="1">
      <c r="A3" s="255" t="s">
        <v>244</v>
      </c>
      <c r="B3" s="256" t="s">
        <v>403</v>
      </c>
      <c r="C3" s="257"/>
    </row>
    <row r="4" spans="1:3" ht="20.100000000000001" customHeight="1" thickBot="1">
      <c r="A4" s="258"/>
      <c r="B4" s="259" t="s">
        <v>369</v>
      </c>
      <c r="C4" s="260"/>
    </row>
    <row r="5" spans="1:3" ht="20.100000000000001" customHeight="1" thickBot="1">
      <c r="A5" s="261"/>
      <c r="B5" s="261"/>
      <c r="C5" s="262" t="s">
        <v>333</v>
      </c>
    </row>
    <row r="6" spans="1:3" ht="20.100000000000001" customHeight="1" thickBot="1">
      <c r="A6" s="263" t="s">
        <v>370</v>
      </c>
      <c r="B6" s="264" t="s">
        <v>371</v>
      </c>
      <c r="C6" s="265" t="s">
        <v>372</v>
      </c>
    </row>
    <row r="7" spans="1:3" ht="20.100000000000001" customHeight="1" thickBot="1">
      <c r="A7" s="266">
        <v>1</v>
      </c>
      <c r="B7" s="267">
        <v>2</v>
      </c>
      <c r="C7" s="268">
        <v>3</v>
      </c>
    </row>
    <row r="8" spans="1:3" ht="20.100000000000001" customHeight="1" thickBot="1">
      <c r="A8" s="269"/>
      <c r="B8" s="270" t="s">
        <v>242</v>
      </c>
      <c r="C8" s="271"/>
    </row>
    <row r="9" spans="1:3" ht="20.100000000000001" customHeight="1" thickBot="1">
      <c r="A9" s="38" t="s">
        <v>4</v>
      </c>
      <c r="B9" s="9" t="s">
        <v>5</v>
      </c>
      <c r="C9" s="10">
        <v>98001</v>
      </c>
    </row>
    <row r="10" spans="1:3" ht="20.100000000000001" customHeight="1">
      <c r="A10" s="272" t="s">
        <v>6</v>
      </c>
      <c r="B10" s="12" t="s">
        <v>7</v>
      </c>
      <c r="C10" s="13">
        <v>45249</v>
      </c>
    </row>
    <row r="11" spans="1:3" ht="20.100000000000001" customHeight="1">
      <c r="A11" s="273" t="s">
        <v>8</v>
      </c>
      <c r="B11" s="15" t="s">
        <v>9</v>
      </c>
      <c r="C11" s="16">
        <v>22089</v>
      </c>
    </row>
    <row r="12" spans="1:3" ht="20.100000000000001" customHeight="1">
      <c r="A12" s="273" t="s">
        <v>10</v>
      </c>
      <c r="B12" s="15" t="s">
        <v>11</v>
      </c>
      <c r="C12" s="16">
        <v>11925</v>
      </c>
    </row>
    <row r="13" spans="1:3" ht="20.100000000000001" customHeight="1">
      <c r="A13" s="273" t="s">
        <v>12</v>
      </c>
      <c r="B13" s="15" t="s">
        <v>13</v>
      </c>
      <c r="C13" s="16">
        <v>1200</v>
      </c>
    </row>
    <row r="14" spans="1:3" ht="20.100000000000001" customHeight="1">
      <c r="A14" s="273" t="s">
        <v>14</v>
      </c>
      <c r="B14" s="15" t="s">
        <v>412</v>
      </c>
      <c r="C14" s="274">
        <v>17520</v>
      </c>
    </row>
    <row r="15" spans="1:3" ht="20.100000000000001" customHeight="1">
      <c r="A15" s="275" t="s">
        <v>16</v>
      </c>
      <c r="B15" s="18" t="s">
        <v>413</v>
      </c>
      <c r="C15" s="333">
        <v>18</v>
      </c>
    </row>
    <row r="16" spans="1:3" ht="20.100000000000001" customHeight="1" thickBot="1">
      <c r="A16" s="275" t="s">
        <v>174</v>
      </c>
      <c r="B16" s="18" t="s">
        <v>17</v>
      </c>
      <c r="C16" s="276"/>
    </row>
    <row r="17" spans="1:3" ht="20.100000000000001" customHeight="1" thickBot="1">
      <c r="A17" s="38" t="s">
        <v>18</v>
      </c>
      <c r="B17" s="19" t="s">
        <v>19</v>
      </c>
      <c r="C17" s="10">
        <v>5720</v>
      </c>
    </row>
    <row r="18" spans="1:3" ht="20.100000000000001" customHeight="1">
      <c r="A18" s="272" t="s">
        <v>20</v>
      </c>
      <c r="B18" s="12" t="s">
        <v>21</v>
      </c>
      <c r="C18" s="13"/>
    </row>
    <row r="19" spans="1:3" ht="20.100000000000001" customHeight="1">
      <c r="A19" s="273" t="s">
        <v>22</v>
      </c>
      <c r="B19" s="15" t="s">
        <v>23</v>
      </c>
      <c r="C19" s="16"/>
    </row>
    <row r="20" spans="1:3" ht="20.100000000000001" customHeight="1">
      <c r="A20" s="273" t="s">
        <v>24</v>
      </c>
      <c r="B20" s="15" t="s">
        <v>25</v>
      </c>
      <c r="C20" s="16"/>
    </row>
    <row r="21" spans="1:3" ht="20.100000000000001" customHeight="1">
      <c r="A21" s="273" t="s">
        <v>26</v>
      </c>
      <c r="B21" s="15" t="s">
        <v>27</v>
      </c>
      <c r="C21" s="16"/>
    </row>
    <row r="22" spans="1:3" ht="20.100000000000001" customHeight="1">
      <c r="A22" s="273" t="s">
        <v>28</v>
      </c>
      <c r="B22" s="15" t="s">
        <v>29</v>
      </c>
      <c r="C22" s="16">
        <v>5720</v>
      </c>
    </row>
    <row r="23" spans="1:3" ht="15" customHeight="1" thickBot="1">
      <c r="A23" s="275" t="s">
        <v>30</v>
      </c>
      <c r="B23" s="18" t="s">
        <v>31</v>
      </c>
      <c r="C23" s="20"/>
    </row>
    <row r="24" spans="1:3" ht="15" customHeight="1" thickBot="1">
      <c r="A24" s="38" t="s">
        <v>32</v>
      </c>
      <c r="B24" s="9" t="s">
        <v>33</v>
      </c>
      <c r="C24" s="10">
        <f>+C25+C26+C27+C28+C29</f>
        <v>7795</v>
      </c>
    </row>
    <row r="25" spans="1:3" ht="15" customHeight="1">
      <c r="A25" s="272" t="s">
        <v>34</v>
      </c>
      <c r="B25" s="12" t="s">
        <v>35</v>
      </c>
      <c r="C25" s="13"/>
    </row>
    <row r="26" spans="1:3" ht="15" customHeight="1">
      <c r="A26" s="273" t="s">
        <v>36</v>
      </c>
      <c r="B26" s="15" t="s">
        <v>37</v>
      </c>
      <c r="C26" s="16"/>
    </row>
    <row r="27" spans="1:3" ht="15" customHeight="1">
      <c r="A27" s="273" t="s">
        <v>38</v>
      </c>
      <c r="B27" s="15" t="s">
        <v>39</v>
      </c>
      <c r="C27" s="16"/>
    </row>
    <row r="28" spans="1:3" ht="15" customHeight="1">
      <c r="A28" s="273" t="s">
        <v>40</v>
      </c>
      <c r="B28" s="15" t="s">
        <v>41</v>
      </c>
      <c r="C28" s="16"/>
    </row>
    <row r="29" spans="1:3" ht="15" customHeight="1">
      <c r="A29" s="273" t="s">
        <v>42</v>
      </c>
      <c r="B29" s="15" t="s">
        <v>43</v>
      </c>
      <c r="C29" s="16">
        <v>7795</v>
      </c>
    </row>
    <row r="30" spans="1:3" ht="15" customHeight="1" thickBot="1">
      <c r="A30" s="275" t="s">
        <v>44</v>
      </c>
      <c r="B30" s="18" t="s">
        <v>45</v>
      </c>
      <c r="C30" s="20"/>
    </row>
    <row r="31" spans="1:3" ht="20.100000000000001" customHeight="1" thickBot="1">
      <c r="A31" s="38" t="s">
        <v>46</v>
      </c>
      <c r="B31" s="9" t="s">
        <v>47</v>
      </c>
      <c r="C31" s="21">
        <v>15473</v>
      </c>
    </row>
    <row r="32" spans="1:3" ht="20.100000000000001" customHeight="1">
      <c r="A32" s="272" t="s">
        <v>48</v>
      </c>
      <c r="B32" s="12" t="s">
        <v>49</v>
      </c>
      <c r="C32" s="22">
        <v>13674</v>
      </c>
    </row>
    <row r="33" spans="1:3" ht="20.100000000000001" customHeight="1">
      <c r="A33" s="273" t="s">
        <v>50</v>
      </c>
      <c r="B33" s="15" t="s">
        <v>51</v>
      </c>
      <c r="C33" s="16">
        <v>646</v>
      </c>
    </row>
    <row r="34" spans="1:3" ht="20.100000000000001" customHeight="1">
      <c r="A34" s="273" t="s">
        <v>52</v>
      </c>
      <c r="B34" s="15" t="s">
        <v>53</v>
      </c>
      <c r="C34" s="16">
        <v>13028</v>
      </c>
    </row>
    <row r="35" spans="1:3" ht="20.100000000000001" customHeight="1">
      <c r="A35" s="273" t="s">
        <v>54</v>
      </c>
      <c r="B35" s="15" t="s">
        <v>55</v>
      </c>
      <c r="C35" s="16">
        <v>1554</v>
      </c>
    </row>
    <row r="36" spans="1:3" ht="20.100000000000001" customHeight="1">
      <c r="A36" s="273" t="s">
        <v>56</v>
      </c>
      <c r="B36" s="15" t="s">
        <v>57</v>
      </c>
      <c r="C36" s="16">
        <v>92</v>
      </c>
    </row>
    <row r="37" spans="1:3" ht="20.100000000000001" customHeight="1" thickBot="1">
      <c r="A37" s="275" t="s">
        <v>58</v>
      </c>
      <c r="B37" s="18" t="s">
        <v>59</v>
      </c>
      <c r="C37" s="20">
        <v>153</v>
      </c>
    </row>
    <row r="38" spans="1:3" ht="20.100000000000001" customHeight="1" thickBot="1">
      <c r="A38" s="38" t="s">
        <v>60</v>
      </c>
      <c r="B38" s="9" t="s">
        <v>61</v>
      </c>
      <c r="C38" s="10">
        <v>5820</v>
      </c>
    </row>
    <row r="39" spans="1:3" ht="15" customHeight="1">
      <c r="A39" s="272" t="s">
        <v>62</v>
      </c>
      <c r="B39" s="12" t="s">
        <v>63</v>
      </c>
      <c r="C39" s="13"/>
    </row>
    <row r="40" spans="1:3" ht="15" customHeight="1">
      <c r="A40" s="273" t="s">
        <v>64</v>
      </c>
      <c r="B40" s="15" t="s">
        <v>65</v>
      </c>
      <c r="C40" s="16">
        <v>1033</v>
      </c>
    </row>
    <row r="41" spans="1:3" ht="15" customHeight="1">
      <c r="A41" s="273" t="s">
        <v>66</v>
      </c>
      <c r="B41" s="15" t="s">
        <v>67</v>
      </c>
      <c r="C41" s="16"/>
    </row>
    <row r="42" spans="1:3" ht="20.100000000000001" customHeight="1">
      <c r="A42" s="273" t="s">
        <v>68</v>
      </c>
      <c r="B42" s="15" t="s">
        <v>69</v>
      </c>
      <c r="C42" s="16"/>
    </row>
    <row r="43" spans="1:3" ht="20.100000000000001" customHeight="1">
      <c r="A43" s="273" t="s">
        <v>70</v>
      </c>
      <c r="B43" s="15" t="s">
        <v>71</v>
      </c>
      <c r="C43" s="16">
        <v>3501</v>
      </c>
    </row>
    <row r="44" spans="1:3" ht="20.100000000000001" customHeight="1">
      <c r="A44" s="273" t="s">
        <v>72</v>
      </c>
      <c r="B44" s="15" t="s">
        <v>73</v>
      </c>
      <c r="C44" s="16"/>
    </row>
    <row r="45" spans="1:3" ht="20.100000000000001" customHeight="1">
      <c r="A45" s="273" t="s">
        <v>74</v>
      </c>
      <c r="B45" s="15" t="s">
        <v>75</v>
      </c>
      <c r="C45" s="16"/>
    </row>
    <row r="46" spans="1:3" ht="20.100000000000001" customHeight="1">
      <c r="A46" s="273" t="s">
        <v>76</v>
      </c>
      <c r="B46" s="15" t="s">
        <v>77</v>
      </c>
      <c r="C46" s="16">
        <v>29</v>
      </c>
    </row>
    <row r="47" spans="1:3" ht="15" customHeight="1">
      <c r="A47" s="273" t="s">
        <v>78</v>
      </c>
      <c r="B47" s="15" t="s">
        <v>79</v>
      </c>
      <c r="C47" s="23"/>
    </row>
    <row r="48" spans="1:3" ht="15" customHeight="1" thickBot="1">
      <c r="A48" s="275" t="s">
        <v>80</v>
      </c>
      <c r="B48" s="18" t="s">
        <v>81</v>
      </c>
      <c r="C48" s="24">
        <v>1257</v>
      </c>
    </row>
    <row r="49" spans="1:3" ht="15" customHeight="1" thickBot="1">
      <c r="A49" s="38" t="s">
        <v>82</v>
      </c>
      <c r="B49" s="9" t="s">
        <v>83</v>
      </c>
      <c r="C49" s="10">
        <f>SUM(C50:C54)</f>
        <v>5500</v>
      </c>
    </row>
    <row r="50" spans="1:3" ht="15" customHeight="1">
      <c r="A50" s="272" t="s">
        <v>84</v>
      </c>
      <c r="B50" s="12" t="s">
        <v>85</v>
      </c>
      <c r="C50" s="25"/>
    </row>
    <row r="51" spans="1:3" ht="15" customHeight="1">
      <c r="A51" s="273" t="s">
        <v>86</v>
      </c>
      <c r="B51" s="15" t="s">
        <v>87</v>
      </c>
      <c r="C51" s="23"/>
    </row>
    <row r="52" spans="1:3" ht="15" customHeight="1">
      <c r="A52" s="273" t="s">
        <v>88</v>
      </c>
      <c r="B52" s="15" t="s">
        <v>89</v>
      </c>
      <c r="C52" s="23">
        <v>5500</v>
      </c>
    </row>
    <row r="53" spans="1:3" ht="15" customHeight="1">
      <c r="A53" s="273" t="s">
        <v>90</v>
      </c>
      <c r="B53" s="15" t="s">
        <v>91</v>
      </c>
      <c r="C53" s="23"/>
    </row>
    <row r="54" spans="1:3" ht="15" customHeight="1" thickBot="1">
      <c r="A54" s="275" t="s">
        <v>92</v>
      </c>
      <c r="B54" s="18" t="s">
        <v>93</v>
      </c>
      <c r="C54" s="24"/>
    </row>
    <row r="55" spans="1:3" ht="15" customHeight="1" thickBot="1">
      <c r="A55" s="38" t="s">
        <v>94</v>
      </c>
      <c r="B55" s="9" t="s">
        <v>95</v>
      </c>
      <c r="C55" s="10">
        <v>314</v>
      </c>
    </row>
    <row r="56" spans="1:3" ht="15" customHeight="1">
      <c r="A56" s="272" t="s">
        <v>96</v>
      </c>
      <c r="B56" s="12" t="s">
        <v>97</v>
      </c>
      <c r="C56" s="13"/>
    </row>
    <row r="57" spans="1:3" ht="15" customHeight="1">
      <c r="A57" s="273" t="s">
        <v>98</v>
      </c>
      <c r="B57" s="15" t="s">
        <v>99</v>
      </c>
      <c r="C57" s="16"/>
    </row>
    <row r="58" spans="1:3" ht="15" customHeight="1">
      <c r="A58" s="273" t="s">
        <v>100</v>
      </c>
      <c r="B58" s="15" t="s">
        <v>101</v>
      </c>
      <c r="C58" s="16">
        <v>314</v>
      </c>
    </row>
    <row r="59" spans="1:3" ht="15" customHeight="1" thickBot="1">
      <c r="A59" s="275" t="s">
        <v>102</v>
      </c>
      <c r="B59" s="18" t="s">
        <v>103</v>
      </c>
      <c r="C59" s="20"/>
    </row>
    <row r="60" spans="1:3" ht="15" customHeight="1" thickBot="1">
      <c r="A60" s="38" t="s">
        <v>104</v>
      </c>
      <c r="B60" s="19" t="s">
        <v>105</v>
      </c>
      <c r="C60" s="10"/>
    </row>
    <row r="61" spans="1:3" ht="15" customHeight="1">
      <c r="A61" s="272" t="s">
        <v>106</v>
      </c>
      <c r="B61" s="12" t="s">
        <v>107</v>
      </c>
      <c r="C61" s="23"/>
    </row>
    <row r="62" spans="1:3" ht="15" customHeight="1">
      <c r="A62" s="273" t="s">
        <v>108</v>
      </c>
      <c r="B62" s="15" t="s">
        <v>109</v>
      </c>
      <c r="C62" s="23"/>
    </row>
    <row r="63" spans="1:3" ht="15" customHeight="1">
      <c r="A63" s="273" t="s">
        <v>110</v>
      </c>
      <c r="B63" s="15" t="s">
        <v>111</v>
      </c>
      <c r="C63" s="23"/>
    </row>
    <row r="64" spans="1:3" ht="15" customHeight="1" thickBot="1">
      <c r="A64" s="275" t="s">
        <v>112</v>
      </c>
      <c r="B64" s="18" t="s">
        <v>113</v>
      </c>
      <c r="C64" s="23"/>
    </row>
    <row r="65" spans="1:3" ht="20.100000000000001" customHeight="1" thickBot="1">
      <c r="A65" s="38" t="s">
        <v>114</v>
      </c>
      <c r="B65" s="9" t="s">
        <v>115</v>
      </c>
      <c r="C65" s="21">
        <v>138623</v>
      </c>
    </row>
    <row r="66" spans="1:3" ht="15" customHeight="1" thickBot="1">
      <c r="A66" s="277" t="s">
        <v>373</v>
      </c>
      <c r="B66" s="19" t="s">
        <v>117</v>
      </c>
      <c r="C66" s="10">
        <v>7795</v>
      </c>
    </row>
    <row r="67" spans="1:3" ht="15" customHeight="1">
      <c r="A67" s="272" t="s">
        <v>118</v>
      </c>
      <c r="B67" s="12" t="s">
        <v>119</v>
      </c>
      <c r="C67" s="23"/>
    </row>
    <row r="68" spans="1:3" ht="15" customHeight="1">
      <c r="A68" s="273" t="s">
        <v>120</v>
      </c>
      <c r="B68" s="15" t="s">
        <v>121</v>
      </c>
      <c r="C68" s="23"/>
    </row>
    <row r="69" spans="1:3" ht="15" customHeight="1" thickBot="1">
      <c r="A69" s="275" t="s">
        <v>122</v>
      </c>
      <c r="B69" s="27" t="s">
        <v>123</v>
      </c>
      <c r="C69" s="23">
        <v>7795</v>
      </c>
    </row>
    <row r="70" spans="1:3" ht="15" customHeight="1" thickBot="1">
      <c r="A70" s="277" t="s">
        <v>124</v>
      </c>
      <c r="B70" s="19" t="s">
        <v>125</v>
      </c>
      <c r="C70" s="10">
        <f>SUM(C71:C74)</f>
        <v>0</v>
      </c>
    </row>
    <row r="71" spans="1:3" ht="15" customHeight="1">
      <c r="A71" s="272" t="s">
        <v>126</v>
      </c>
      <c r="B71" s="12" t="s">
        <v>127</v>
      </c>
      <c r="C71" s="23"/>
    </row>
    <row r="72" spans="1:3" ht="15" customHeight="1">
      <c r="A72" s="273" t="s">
        <v>128</v>
      </c>
      <c r="B72" s="15" t="s">
        <v>129</v>
      </c>
      <c r="C72" s="23"/>
    </row>
    <row r="73" spans="1:3" ht="15" customHeight="1">
      <c r="A73" s="273" t="s">
        <v>130</v>
      </c>
      <c r="B73" s="15" t="s">
        <v>131</v>
      </c>
      <c r="C73" s="23"/>
    </row>
    <row r="74" spans="1:3" ht="15" customHeight="1" thickBot="1">
      <c r="A74" s="275" t="s">
        <v>132</v>
      </c>
      <c r="B74" s="18" t="s">
        <v>133</v>
      </c>
      <c r="C74" s="23"/>
    </row>
    <row r="75" spans="1:3" ht="20.100000000000001" customHeight="1" thickBot="1">
      <c r="A75" s="277" t="s">
        <v>134</v>
      </c>
      <c r="B75" s="19" t="s">
        <v>135</v>
      </c>
      <c r="C75" s="10">
        <v>15785</v>
      </c>
    </row>
    <row r="76" spans="1:3" ht="14.1" customHeight="1">
      <c r="A76" s="272" t="s">
        <v>136</v>
      </c>
      <c r="B76" s="12" t="s">
        <v>137</v>
      </c>
      <c r="C76" s="23">
        <v>15785</v>
      </c>
    </row>
    <row r="77" spans="1:3" ht="14.1" customHeight="1" thickBot="1">
      <c r="A77" s="275" t="s">
        <v>138</v>
      </c>
      <c r="B77" s="18" t="s">
        <v>139</v>
      </c>
      <c r="C77" s="23"/>
    </row>
    <row r="78" spans="1:3" ht="14.1" customHeight="1" thickBot="1">
      <c r="A78" s="277" t="s">
        <v>140</v>
      </c>
      <c r="B78" s="19" t="s">
        <v>141</v>
      </c>
      <c r="C78" s="10">
        <f>SUM(C79:C81)</f>
        <v>3492</v>
      </c>
    </row>
    <row r="79" spans="1:3" ht="14.1" customHeight="1">
      <c r="A79" s="272" t="s">
        <v>142</v>
      </c>
      <c r="B79" s="12" t="s">
        <v>143</v>
      </c>
      <c r="C79" s="23"/>
    </row>
    <row r="80" spans="1:3" ht="14.1" customHeight="1">
      <c r="A80" s="273" t="s">
        <v>144</v>
      </c>
      <c r="B80" s="15" t="s">
        <v>145</v>
      </c>
      <c r="C80" s="23">
        <v>3492</v>
      </c>
    </row>
    <row r="81" spans="1:3" ht="14.1" customHeight="1" thickBot="1">
      <c r="A81" s="275" t="s">
        <v>146</v>
      </c>
      <c r="B81" s="18" t="s">
        <v>147</v>
      </c>
      <c r="C81" s="23"/>
    </row>
    <row r="82" spans="1:3" ht="14.1" customHeight="1" thickBot="1">
      <c r="A82" s="277" t="s">
        <v>148</v>
      </c>
      <c r="B82" s="19" t="s">
        <v>149</v>
      </c>
      <c r="C82" s="10">
        <f>SUM(C83:C86)</f>
        <v>0</v>
      </c>
    </row>
    <row r="83" spans="1:3" ht="14.1" customHeight="1">
      <c r="A83" s="278" t="s">
        <v>150</v>
      </c>
      <c r="B83" s="12" t="s">
        <v>151</v>
      </c>
      <c r="C83" s="23"/>
    </row>
    <row r="84" spans="1:3" ht="14.1" customHeight="1">
      <c r="A84" s="279" t="s">
        <v>152</v>
      </c>
      <c r="B84" s="15" t="s">
        <v>153</v>
      </c>
      <c r="C84" s="23"/>
    </row>
    <row r="85" spans="1:3" ht="14.1" customHeight="1">
      <c r="A85" s="279" t="s">
        <v>154</v>
      </c>
      <c r="B85" s="15" t="s">
        <v>155</v>
      </c>
      <c r="C85" s="23"/>
    </row>
    <row r="86" spans="1:3" ht="14.1" customHeight="1" thickBot="1">
      <c r="A86" s="280" t="s">
        <v>156</v>
      </c>
      <c r="B86" s="18" t="s">
        <v>157</v>
      </c>
      <c r="C86" s="23"/>
    </row>
    <row r="87" spans="1:3" ht="14.1" customHeight="1" thickBot="1">
      <c r="A87" s="277" t="s">
        <v>158</v>
      </c>
      <c r="B87" s="19" t="s">
        <v>159</v>
      </c>
      <c r="C87" s="31"/>
    </row>
    <row r="88" spans="1:3" ht="20.100000000000001" customHeight="1" thickBot="1">
      <c r="A88" s="277" t="s">
        <v>160</v>
      </c>
      <c r="B88" s="32" t="s">
        <v>161</v>
      </c>
      <c r="C88" s="21">
        <v>27072</v>
      </c>
    </row>
    <row r="89" spans="1:3" ht="20.100000000000001" customHeight="1" thickBot="1">
      <c r="A89" s="281" t="s">
        <v>162</v>
      </c>
      <c r="B89" s="34" t="s">
        <v>374</v>
      </c>
      <c r="C89" s="21">
        <v>165695</v>
      </c>
    </row>
    <row r="90" spans="1:3" ht="20.100000000000001" customHeight="1">
      <c r="A90" s="282"/>
      <c r="B90" s="283"/>
      <c r="C90" s="284"/>
    </row>
    <row r="91" spans="1:3" ht="20.100000000000001" customHeight="1" thickBot="1">
      <c r="A91" s="285"/>
      <c r="B91" s="326"/>
      <c r="C91" s="254"/>
    </row>
    <row r="92" spans="1:3" ht="20.100000000000001" customHeight="1" thickBot="1">
      <c r="A92" s="287"/>
      <c r="B92" s="288" t="s">
        <v>243</v>
      </c>
      <c r="C92" s="289"/>
    </row>
    <row r="93" spans="1:3" ht="20.100000000000001" customHeight="1" thickBot="1">
      <c r="A93" s="5" t="s">
        <v>4</v>
      </c>
      <c r="B93" s="42" t="s">
        <v>166</v>
      </c>
      <c r="C93" s="43">
        <f>SUM(C94:C98)</f>
        <v>93022</v>
      </c>
    </row>
    <row r="94" spans="1:3" ht="20.100000000000001" customHeight="1">
      <c r="A94" s="290" t="s">
        <v>6</v>
      </c>
      <c r="B94" s="45" t="s">
        <v>167</v>
      </c>
      <c r="C94" s="46">
        <v>10136</v>
      </c>
    </row>
    <row r="95" spans="1:3" ht="20.100000000000001" customHeight="1">
      <c r="A95" s="273" t="s">
        <v>8</v>
      </c>
      <c r="B95" s="47" t="s">
        <v>168</v>
      </c>
      <c r="C95" s="16">
        <v>2718</v>
      </c>
    </row>
    <row r="96" spans="1:3" ht="20.100000000000001" customHeight="1">
      <c r="A96" s="273" t="s">
        <v>10</v>
      </c>
      <c r="B96" s="47" t="s">
        <v>169</v>
      </c>
      <c r="C96" s="20">
        <v>28767</v>
      </c>
    </row>
    <row r="97" spans="1:3" ht="20.100000000000001" customHeight="1">
      <c r="A97" s="273" t="s">
        <v>12</v>
      </c>
      <c r="B97" s="48" t="s">
        <v>170</v>
      </c>
      <c r="C97" s="20">
        <v>4001</v>
      </c>
    </row>
    <row r="98" spans="1:3" ht="20.100000000000001" customHeight="1">
      <c r="A98" s="273" t="s">
        <v>171</v>
      </c>
      <c r="B98" s="49" t="s">
        <v>172</v>
      </c>
      <c r="C98" s="20">
        <v>47400</v>
      </c>
    </row>
    <row r="99" spans="1:3" ht="20.100000000000001" customHeight="1">
      <c r="A99" s="273" t="s">
        <v>16</v>
      </c>
      <c r="B99" s="47" t="s">
        <v>173</v>
      </c>
      <c r="C99" s="20">
        <v>2363</v>
      </c>
    </row>
    <row r="100" spans="1:3" ht="12" customHeight="1">
      <c r="A100" s="273" t="s">
        <v>174</v>
      </c>
      <c r="B100" s="50" t="s">
        <v>175</v>
      </c>
      <c r="C100" s="20"/>
    </row>
    <row r="101" spans="1:3" ht="12" customHeight="1">
      <c r="A101" s="273" t="s">
        <v>176</v>
      </c>
      <c r="B101" s="51" t="s">
        <v>177</v>
      </c>
      <c r="C101" s="20"/>
    </row>
    <row r="102" spans="1:3" ht="12" customHeight="1">
      <c r="A102" s="273" t="s">
        <v>178</v>
      </c>
      <c r="B102" s="51" t="s">
        <v>179</v>
      </c>
      <c r="C102" s="20"/>
    </row>
    <row r="103" spans="1:3" ht="20.100000000000001" customHeight="1">
      <c r="A103" s="273" t="s">
        <v>180</v>
      </c>
      <c r="B103" s="50" t="s">
        <v>181</v>
      </c>
      <c r="C103" s="20">
        <v>44526</v>
      </c>
    </row>
    <row r="104" spans="1:3" ht="12" customHeight="1">
      <c r="A104" s="273" t="s">
        <v>182</v>
      </c>
      <c r="B104" s="50" t="s">
        <v>183</v>
      </c>
      <c r="C104" s="20"/>
    </row>
    <row r="105" spans="1:3" ht="12" customHeight="1">
      <c r="A105" s="273" t="s">
        <v>184</v>
      </c>
      <c r="B105" s="51" t="s">
        <v>185</v>
      </c>
      <c r="C105" s="20"/>
    </row>
    <row r="106" spans="1:3" ht="12" customHeight="1">
      <c r="A106" s="291" t="s">
        <v>186</v>
      </c>
      <c r="B106" s="53" t="s">
        <v>187</v>
      </c>
      <c r="C106" s="20"/>
    </row>
    <row r="107" spans="1:3" ht="12" customHeight="1">
      <c r="A107" s="273" t="s">
        <v>188</v>
      </c>
      <c r="B107" s="53" t="s">
        <v>189</v>
      </c>
      <c r="C107" s="20"/>
    </row>
    <row r="108" spans="1:3" ht="20.100000000000001" customHeight="1" thickBot="1">
      <c r="A108" s="292" t="s">
        <v>190</v>
      </c>
      <c r="B108" s="55" t="s">
        <v>191</v>
      </c>
      <c r="C108" s="56">
        <v>511</v>
      </c>
    </row>
    <row r="109" spans="1:3" ht="20.100000000000001" customHeight="1" thickBot="1">
      <c r="A109" s="38" t="s">
        <v>18</v>
      </c>
      <c r="B109" s="57" t="s">
        <v>192</v>
      </c>
      <c r="C109" s="10">
        <v>14775</v>
      </c>
    </row>
    <row r="110" spans="1:3" ht="12" customHeight="1">
      <c r="A110" s="272" t="s">
        <v>20</v>
      </c>
      <c r="B110" s="47" t="s">
        <v>193</v>
      </c>
      <c r="C110" s="13">
        <v>11084</v>
      </c>
    </row>
    <row r="111" spans="1:3" ht="12" customHeight="1">
      <c r="A111" s="272" t="s">
        <v>22</v>
      </c>
      <c r="B111" s="58" t="s">
        <v>194</v>
      </c>
      <c r="C111" s="13"/>
    </row>
    <row r="112" spans="1:3" ht="20.100000000000001" customHeight="1">
      <c r="A112" s="272" t="s">
        <v>24</v>
      </c>
      <c r="B112" s="58" t="s">
        <v>195</v>
      </c>
      <c r="C112" s="16">
        <v>3691</v>
      </c>
    </row>
    <row r="113" spans="1:3" ht="12" customHeight="1">
      <c r="A113" s="272" t="s">
        <v>26</v>
      </c>
      <c r="B113" s="58" t="s">
        <v>196</v>
      </c>
      <c r="C113" s="59"/>
    </row>
    <row r="114" spans="1:3" ht="12" customHeight="1">
      <c r="A114" s="272" t="s">
        <v>28</v>
      </c>
      <c r="B114" s="60" t="s">
        <v>197</v>
      </c>
      <c r="C114" s="59"/>
    </row>
    <row r="115" spans="1:3" ht="12" customHeight="1">
      <c r="A115" s="272" t="s">
        <v>30</v>
      </c>
      <c r="B115" s="61" t="s">
        <v>198</v>
      </c>
      <c r="C115" s="59"/>
    </row>
    <row r="116" spans="1:3" ht="12" customHeight="1">
      <c r="A116" s="272" t="s">
        <v>199</v>
      </c>
      <c r="B116" s="62" t="s">
        <v>200</v>
      </c>
      <c r="C116" s="59"/>
    </row>
    <row r="117" spans="1:3" ht="12" customHeight="1">
      <c r="A117" s="272" t="s">
        <v>201</v>
      </c>
      <c r="B117" s="51" t="s">
        <v>179</v>
      </c>
      <c r="C117" s="59"/>
    </row>
    <row r="118" spans="1:3" ht="12" customHeight="1">
      <c r="A118" s="272" t="s">
        <v>202</v>
      </c>
      <c r="B118" s="51" t="s">
        <v>203</v>
      </c>
      <c r="C118" s="59"/>
    </row>
    <row r="119" spans="1:3" ht="12" customHeight="1">
      <c r="A119" s="272" t="s">
        <v>204</v>
      </c>
      <c r="B119" s="51" t="s">
        <v>205</v>
      </c>
      <c r="C119" s="59"/>
    </row>
    <row r="120" spans="1:3" ht="12" customHeight="1">
      <c r="A120" s="272" t="s">
        <v>206</v>
      </c>
      <c r="B120" s="51" t="s">
        <v>185</v>
      </c>
      <c r="C120" s="59"/>
    </row>
    <row r="121" spans="1:3" ht="12" customHeight="1">
      <c r="A121" s="272" t="s">
        <v>207</v>
      </c>
      <c r="B121" s="51" t="s">
        <v>208</v>
      </c>
      <c r="C121" s="59"/>
    </row>
    <row r="122" spans="1:3" ht="12" customHeight="1" thickBot="1">
      <c r="A122" s="291" t="s">
        <v>209</v>
      </c>
      <c r="B122" s="51" t="s">
        <v>210</v>
      </c>
      <c r="C122" s="63"/>
    </row>
    <row r="123" spans="1:3" ht="20.100000000000001" customHeight="1" thickBot="1">
      <c r="A123" s="38" t="s">
        <v>32</v>
      </c>
      <c r="B123" s="64" t="s">
        <v>211</v>
      </c>
      <c r="C123" s="10">
        <v>10242</v>
      </c>
    </row>
    <row r="124" spans="1:3" ht="20.100000000000001" customHeight="1">
      <c r="A124" s="272" t="s">
        <v>34</v>
      </c>
      <c r="B124" s="65" t="s">
        <v>212</v>
      </c>
      <c r="C124" s="13">
        <v>10242</v>
      </c>
    </row>
    <row r="125" spans="1:3" ht="20.100000000000001" customHeight="1" thickBot="1">
      <c r="A125" s="275" t="s">
        <v>36</v>
      </c>
      <c r="B125" s="58" t="s">
        <v>213</v>
      </c>
      <c r="C125" s="20"/>
    </row>
    <row r="126" spans="1:3" ht="20.100000000000001" customHeight="1" thickBot="1">
      <c r="A126" s="38" t="s">
        <v>214</v>
      </c>
      <c r="B126" s="64" t="s">
        <v>215</v>
      </c>
      <c r="C126" s="10">
        <f>+C93+C109+C123</f>
        <v>118039</v>
      </c>
    </row>
    <row r="127" spans="1:3" ht="12" customHeight="1" thickBot="1">
      <c r="A127" s="38" t="s">
        <v>60</v>
      </c>
      <c r="B127" s="64" t="s">
        <v>216</v>
      </c>
      <c r="C127" s="10">
        <f>+C128+C129+C130</f>
        <v>7795</v>
      </c>
    </row>
    <row r="128" spans="1:3" ht="12" customHeight="1">
      <c r="A128" s="272" t="s">
        <v>62</v>
      </c>
      <c r="B128" s="65" t="s">
        <v>217</v>
      </c>
      <c r="C128" s="59"/>
    </row>
    <row r="129" spans="1:3" ht="12" customHeight="1">
      <c r="A129" s="272" t="s">
        <v>64</v>
      </c>
      <c r="B129" s="65" t="s">
        <v>218</v>
      </c>
      <c r="C129" s="59"/>
    </row>
    <row r="130" spans="1:3" ht="12" customHeight="1" thickBot="1">
      <c r="A130" s="291" t="s">
        <v>66</v>
      </c>
      <c r="B130" s="66" t="s">
        <v>219</v>
      </c>
      <c r="C130" s="59">
        <v>7795</v>
      </c>
    </row>
    <row r="131" spans="1:3" ht="12" customHeight="1" thickBot="1">
      <c r="A131" s="38" t="s">
        <v>82</v>
      </c>
      <c r="B131" s="64" t="s">
        <v>220</v>
      </c>
      <c r="C131" s="10">
        <f>+C132+C133+C134+C135</f>
        <v>0</v>
      </c>
    </row>
    <row r="132" spans="1:3" ht="12" customHeight="1">
      <c r="A132" s="272" t="s">
        <v>84</v>
      </c>
      <c r="B132" s="65" t="s">
        <v>221</v>
      </c>
      <c r="C132" s="59"/>
    </row>
    <row r="133" spans="1:3" ht="12" customHeight="1">
      <c r="A133" s="272" t="s">
        <v>86</v>
      </c>
      <c r="B133" s="65" t="s">
        <v>222</v>
      </c>
      <c r="C133" s="59"/>
    </row>
    <row r="134" spans="1:3" ht="12" customHeight="1">
      <c r="A134" s="272" t="s">
        <v>88</v>
      </c>
      <c r="B134" s="65" t="s">
        <v>223</v>
      </c>
      <c r="C134" s="59"/>
    </row>
    <row r="135" spans="1:3" ht="12" customHeight="1" thickBot="1">
      <c r="A135" s="291" t="s">
        <v>90</v>
      </c>
      <c r="B135" s="66" t="s">
        <v>224</v>
      </c>
      <c r="C135" s="59"/>
    </row>
    <row r="136" spans="1:3" ht="20.100000000000001" customHeight="1" thickBot="1">
      <c r="A136" s="38" t="s">
        <v>225</v>
      </c>
      <c r="B136" s="64" t="s">
        <v>226</v>
      </c>
      <c r="C136" s="21">
        <v>39861</v>
      </c>
    </row>
    <row r="137" spans="1:3" ht="15" customHeight="1">
      <c r="A137" s="272" t="s">
        <v>96</v>
      </c>
      <c r="B137" s="65" t="s">
        <v>227</v>
      </c>
      <c r="C137" s="59"/>
    </row>
    <row r="138" spans="1:3" ht="15" customHeight="1">
      <c r="A138" s="272" t="s">
        <v>98</v>
      </c>
      <c r="B138" s="65" t="s">
        <v>228</v>
      </c>
      <c r="C138" s="59">
        <v>3165</v>
      </c>
    </row>
    <row r="139" spans="1:3" ht="15" customHeight="1">
      <c r="A139" s="272" t="s">
        <v>100</v>
      </c>
      <c r="B139" s="65" t="s">
        <v>229</v>
      </c>
      <c r="C139" s="59"/>
    </row>
    <row r="140" spans="1:3" ht="20.100000000000001" customHeight="1" thickBot="1">
      <c r="A140" s="291" t="s">
        <v>102</v>
      </c>
      <c r="B140" s="66" t="s">
        <v>375</v>
      </c>
      <c r="C140" s="59">
        <v>36696</v>
      </c>
    </row>
    <row r="141" spans="1:3" ht="12" customHeight="1" thickBot="1">
      <c r="A141" s="38" t="s">
        <v>104</v>
      </c>
      <c r="B141" s="64" t="s">
        <v>231</v>
      </c>
      <c r="C141" s="67">
        <f>+C142+C143+C144+C145</f>
        <v>0</v>
      </c>
    </row>
    <row r="142" spans="1:3" ht="12" customHeight="1">
      <c r="A142" s="272" t="s">
        <v>106</v>
      </c>
      <c r="B142" s="65" t="s">
        <v>232</v>
      </c>
      <c r="C142" s="59"/>
    </row>
    <row r="143" spans="1:3" ht="12" customHeight="1">
      <c r="A143" s="272" t="s">
        <v>108</v>
      </c>
      <c r="B143" s="65" t="s">
        <v>233</v>
      </c>
      <c r="C143" s="59"/>
    </row>
    <row r="144" spans="1:3" ht="12" customHeight="1">
      <c r="A144" s="272" t="s">
        <v>110</v>
      </c>
      <c r="B144" s="65" t="s">
        <v>234</v>
      </c>
      <c r="C144" s="59"/>
    </row>
    <row r="145" spans="1:3" ht="12" customHeight="1" thickBot="1">
      <c r="A145" s="272" t="s">
        <v>112</v>
      </c>
      <c r="B145" s="65" t="s">
        <v>235</v>
      </c>
      <c r="C145" s="59"/>
    </row>
    <row r="146" spans="1:3" ht="20.100000000000001" customHeight="1" thickBot="1">
      <c r="A146" s="38" t="s">
        <v>114</v>
      </c>
      <c r="B146" s="64" t="s">
        <v>236</v>
      </c>
      <c r="C146" s="68">
        <f>+C127+C131+C136+C141</f>
        <v>47656</v>
      </c>
    </row>
    <row r="147" spans="1:3" ht="20.100000000000001" customHeight="1" thickBot="1">
      <c r="A147" s="293" t="s">
        <v>237</v>
      </c>
      <c r="B147" s="70" t="s">
        <v>238</v>
      </c>
      <c r="C147" s="68">
        <f>+C126+C146</f>
        <v>165695</v>
      </c>
    </row>
    <row r="148" spans="1:3" ht="20.100000000000001" customHeight="1" thickBot="1">
      <c r="A148" s="294"/>
      <c r="B148" s="295"/>
      <c r="C148" s="296"/>
    </row>
    <row r="149" spans="1:3" ht="20.100000000000001" customHeight="1" thickBot="1">
      <c r="A149" s="297" t="s">
        <v>376</v>
      </c>
      <c r="B149" s="298"/>
      <c r="C149" s="299">
        <v>3</v>
      </c>
    </row>
    <row r="150" spans="1:3" ht="20.100000000000001" customHeight="1" thickBot="1">
      <c r="A150" s="297" t="s">
        <v>377</v>
      </c>
      <c r="B150" s="298"/>
      <c r="C150" s="299">
        <v>1</v>
      </c>
    </row>
  </sheetData>
  <pageMargins left="0.25" right="0.25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D27" sqref="D27:D28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27"/>
      <c r="B1" s="254" t="s">
        <v>436</v>
      </c>
    </row>
    <row r="2" spans="1:3" ht="15.75" thickBot="1"/>
    <row r="3" spans="1:3" ht="24.95" customHeight="1">
      <c r="A3" s="255" t="s">
        <v>378</v>
      </c>
      <c r="B3" s="256" t="s">
        <v>404</v>
      </c>
      <c r="C3" s="300"/>
    </row>
    <row r="4" spans="1:3" ht="20.100000000000001" customHeight="1" thickBot="1">
      <c r="A4" s="301"/>
      <c r="B4" s="259" t="s">
        <v>369</v>
      </c>
      <c r="C4" s="302"/>
    </row>
    <row r="5" spans="1:3" ht="20.100000000000001" customHeight="1" thickBot="1">
      <c r="A5" s="261"/>
      <c r="B5" s="261"/>
      <c r="C5" s="262" t="s">
        <v>333</v>
      </c>
    </row>
    <row r="6" spans="1:3" ht="20.100000000000001" customHeight="1" thickBot="1">
      <c r="A6" s="263" t="s">
        <v>370</v>
      </c>
      <c r="B6" s="264" t="s">
        <v>371</v>
      </c>
      <c r="C6" s="303" t="s">
        <v>372</v>
      </c>
    </row>
    <row r="7" spans="1:3" ht="20.100000000000001" customHeight="1" thickBot="1">
      <c r="A7" s="266">
        <v>1</v>
      </c>
      <c r="B7" s="267">
        <v>2</v>
      </c>
      <c r="C7" s="268">
        <v>3</v>
      </c>
    </row>
    <row r="8" spans="1:3" ht="20.100000000000001" customHeight="1" thickBot="1">
      <c r="A8" s="269"/>
      <c r="B8" s="270" t="s">
        <v>242</v>
      </c>
      <c r="C8" s="304"/>
    </row>
    <row r="9" spans="1:3" ht="15" customHeight="1" thickBot="1">
      <c r="A9" s="266" t="s">
        <v>4</v>
      </c>
      <c r="B9" s="305" t="s">
        <v>379</v>
      </c>
      <c r="C9" s="106"/>
    </row>
    <row r="10" spans="1:3" ht="15" customHeight="1">
      <c r="A10" s="306" t="s">
        <v>6</v>
      </c>
      <c r="B10" s="45" t="s">
        <v>63</v>
      </c>
      <c r="C10" s="307"/>
    </row>
    <row r="11" spans="1:3" ht="15" customHeight="1">
      <c r="A11" s="308" t="s">
        <v>8</v>
      </c>
      <c r="B11" s="47" t="s">
        <v>65</v>
      </c>
      <c r="C11" s="95"/>
    </row>
    <row r="12" spans="1:3" ht="15" customHeight="1">
      <c r="A12" s="308" t="s">
        <v>10</v>
      </c>
      <c r="B12" s="47" t="s">
        <v>67</v>
      </c>
      <c r="C12" s="95"/>
    </row>
    <row r="13" spans="1:3" ht="15" customHeight="1">
      <c r="A13" s="308" t="s">
        <v>12</v>
      </c>
      <c r="B13" s="47" t="s">
        <v>69</v>
      </c>
      <c r="C13" s="95"/>
    </row>
    <row r="14" spans="1:3" ht="15" customHeight="1">
      <c r="A14" s="308" t="s">
        <v>14</v>
      </c>
      <c r="B14" s="47" t="s">
        <v>71</v>
      </c>
      <c r="C14" s="95"/>
    </row>
    <row r="15" spans="1:3" ht="15" customHeight="1">
      <c r="A15" s="308" t="s">
        <v>16</v>
      </c>
      <c r="B15" s="47" t="s">
        <v>380</v>
      </c>
      <c r="C15" s="95"/>
    </row>
    <row r="16" spans="1:3" ht="15" customHeight="1">
      <c r="A16" s="308" t="s">
        <v>174</v>
      </c>
      <c r="B16" s="66" t="s">
        <v>381</v>
      </c>
      <c r="C16" s="95"/>
    </row>
    <row r="17" spans="1:3" ht="15" customHeight="1">
      <c r="A17" s="308" t="s">
        <v>176</v>
      </c>
      <c r="B17" s="47" t="s">
        <v>77</v>
      </c>
      <c r="C17" s="123"/>
    </row>
    <row r="18" spans="1:3" ht="15" customHeight="1">
      <c r="A18" s="308" t="s">
        <v>178</v>
      </c>
      <c r="B18" s="47" t="s">
        <v>79</v>
      </c>
      <c r="C18" s="95"/>
    </row>
    <row r="19" spans="1:3" ht="15" customHeight="1" thickBot="1">
      <c r="A19" s="308" t="s">
        <v>180</v>
      </c>
      <c r="B19" s="66" t="s">
        <v>81</v>
      </c>
      <c r="C19" s="102"/>
    </row>
    <row r="20" spans="1:3" ht="15" customHeight="1" thickBot="1">
      <c r="A20" s="266" t="s">
        <v>18</v>
      </c>
      <c r="B20" s="305" t="s">
        <v>382</v>
      </c>
      <c r="C20" s="106">
        <v>1599</v>
      </c>
    </row>
    <row r="21" spans="1:3" ht="15" customHeight="1">
      <c r="A21" s="308" t="s">
        <v>20</v>
      </c>
      <c r="B21" s="65" t="s">
        <v>21</v>
      </c>
      <c r="C21" s="95"/>
    </row>
    <row r="22" spans="1:3" ht="15" customHeight="1">
      <c r="A22" s="308" t="s">
        <v>22</v>
      </c>
      <c r="B22" s="47" t="s">
        <v>383</v>
      </c>
      <c r="C22" s="95"/>
    </row>
    <row r="23" spans="1:3" ht="15" customHeight="1">
      <c r="A23" s="308" t="s">
        <v>24</v>
      </c>
      <c r="B23" s="47" t="s">
        <v>384</v>
      </c>
      <c r="C23" s="95">
        <v>1599</v>
      </c>
    </row>
    <row r="24" spans="1:3" ht="15" customHeight="1" thickBot="1">
      <c r="A24" s="308" t="s">
        <v>26</v>
      </c>
      <c r="B24" s="47" t="s">
        <v>385</v>
      </c>
      <c r="C24" s="95"/>
    </row>
    <row r="25" spans="1:3" ht="15" customHeight="1" thickBot="1">
      <c r="A25" s="309" t="s">
        <v>32</v>
      </c>
      <c r="B25" s="64" t="s">
        <v>250</v>
      </c>
      <c r="C25" s="310"/>
    </row>
    <row r="26" spans="1:3" ht="15" customHeight="1" thickBot="1">
      <c r="A26" s="309" t="s">
        <v>214</v>
      </c>
      <c r="B26" s="64" t="s">
        <v>386</v>
      </c>
      <c r="C26" s="106">
        <f>+C27+C28</f>
        <v>0</v>
      </c>
    </row>
    <row r="27" spans="1:3" ht="15" customHeight="1">
      <c r="A27" s="311" t="s">
        <v>48</v>
      </c>
      <c r="B27" s="312" t="s">
        <v>383</v>
      </c>
      <c r="C27" s="126"/>
    </row>
    <row r="28" spans="1:3" ht="15" customHeight="1">
      <c r="A28" s="311" t="s">
        <v>54</v>
      </c>
      <c r="B28" s="313" t="s">
        <v>387</v>
      </c>
      <c r="C28" s="111"/>
    </row>
    <row r="29" spans="1:3" ht="15" customHeight="1" thickBot="1">
      <c r="A29" s="308" t="s">
        <v>56</v>
      </c>
      <c r="B29" s="314" t="s">
        <v>388</v>
      </c>
      <c r="C29" s="315"/>
    </row>
    <row r="30" spans="1:3" ht="15" customHeight="1" thickBot="1">
      <c r="A30" s="309" t="s">
        <v>60</v>
      </c>
      <c r="B30" s="64" t="s">
        <v>389</v>
      </c>
      <c r="C30" s="106">
        <f>+C31+C32+C33</f>
        <v>0</v>
      </c>
    </row>
    <row r="31" spans="1:3" ht="15" customHeight="1">
      <c r="A31" s="311" t="s">
        <v>62</v>
      </c>
      <c r="B31" s="312" t="s">
        <v>85</v>
      </c>
      <c r="C31" s="126"/>
    </row>
    <row r="32" spans="1:3" ht="15" customHeight="1">
      <c r="A32" s="311" t="s">
        <v>64</v>
      </c>
      <c r="B32" s="313" t="s">
        <v>87</v>
      </c>
      <c r="C32" s="111"/>
    </row>
    <row r="33" spans="1:3" ht="15" customHeight="1" thickBot="1">
      <c r="A33" s="308" t="s">
        <v>66</v>
      </c>
      <c r="B33" s="316" t="s">
        <v>89</v>
      </c>
      <c r="C33" s="315"/>
    </row>
    <row r="34" spans="1:3" ht="15" customHeight="1" thickBot="1">
      <c r="A34" s="309" t="s">
        <v>82</v>
      </c>
      <c r="B34" s="64" t="s">
        <v>251</v>
      </c>
      <c r="C34" s="310"/>
    </row>
    <row r="35" spans="1:3" ht="15" customHeight="1" thickBot="1">
      <c r="A35" s="309" t="s">
        <v>225</v>
      </c>
      <c r="B35" s="64" t="s">
        <v>351</v>
      </c>
      <c r="C35" s="317"/>
    </row>
    <row r="36" spans="1:3" ht="15" customHeight="1" thickBot="1">
      <c r="A36" s="266" t="s">
        <v>104</v>
      </c>
      <c r="B36" s="64" t="s">
        <v>390</v>
      </c>
      <c r="C36" s="318">
        <f>+C9+C20+C25+C26+C30+C34+C35</f>
        <v>1599</v>
      </c>
    </row>
    <row r="37" spans="1:3" ht="20.100000000000001" customHeight="1" thickBot="1">
      <c r="A37" s="319" t="s">
        <v>114</v>
      </c>
      <c r="B37" s="64" t="s">
        <v>391</v>
      </c>
      <c r="C37" s="318">
        <v>38494</v>
      </c>
    </row>
    <row r="38" spans="1:3" ht="20.100000000000001" customHeight="1">
      <c r="A38" s="311" t="s">
        <v>392</v>
      </c>
      <c r="B38" s="312" t="s">
        <v>305</v>
      </c>
      <c r="C38" s="126">
        <v>1798</v>
      </c>
    </row>
    <row r="39" spans="1:3" ht="20.100000000000001" customHeight="1">
      <c r="A39" s="311" t="s">
        <v>393</v>
      </c>
      <c r="B39" s="313" t="s">
        <v>394</v>
      </c>
      <c r="C39" s="111"/>
    </row>
    <row r="40" spans="1:3" ht="20.100000000000001" customHeight="1" thickBot="1">
      <c r="A40" s="308" t="s">
        <v>395</v>
      </c>
      <c r="B40" s="316" t="s">
        <v>396</v>
      </c>
      <c r="C40" s="315">
        <v>36696</v>
      </c>
    </row>
    <row r="41" spans="1:3" ht="20.100000000000001" customHeight="1" thickBot="1">
      <c r="A41" s="319" t="s">
        <v>237</v>
      </c>
      <c r="B41" s="320" t="s">
        <v>397</v>
      </c>
      <c r="C41" s="289">
        <f>+C36+C37</f>
        <v>40093</v>
      </c>
    </row>
    <row r="42" spans="1:3" ht="20.100000000000001" customHeight="1">
      <c r="A42" s="328"/>
      <c r="B42" s="329"/>
      <c r="C42" s="284"/>
    </row>
    <row r="43" spans="1:3" ht="20.100000000000001" customHeight="1">
      <c r="A43" s="328"/>
      <c r="B43" s="329"/>
      <c r="C43" s="284"/>
    </row>
    <row r="44" spans="1:3" ht="20.100000000000001" customHeight="1">
      <c r="A44" s="328"/>
      <c r="B44" s="329"/>
      <c r="C44" s="284"/>
    </row>
    <row r="45" spans="1:3" ht="20.100000000000001" customHeight="1">
      <c r="A45" s="328"/>
      <c r="B45" s="329"/>
      <c r="C45" s="284"/>
    </row>
    <row r="46" spans="1:3" ht="20.100000000000001" customHeight="1">
      <c r="A46" s="282"/>
      <c r="B46" s="283"/>
      <c r="C46" s="284"/>
    </row>
    <row r="47" spans="1:3" ht="20.100000000000001" customHeight="1" thickBot="1">
      <c r="B47" s="254"/>
      <c r="C47" s="286"/>
    </row>
    <row r="48" spans="1:3" ht="20.100000000000001" customHeight="1" thickBot="1">
      <c r="A48" s="287"/>
      <c r="B48" s="288" t="s">
        <v>243</v>
      </c>
      <c r="C48" s="289"/>
    </row>
    <row r="49" spans="1:3" ht="20.100000000000001" customHeight="1" thickBot="1">
      <c r="A49" s="309" t="s">
        <v>4</v>
      </c>
      <c r="B49" s="64" t="s">
        <v>398</v>
      </c>
      <c r="C49" s="106">
        <f>SUM(C50:C54)</f>
        <v>39634</v>
      </c>
    </row>
    <row r="50" spans="1:3" ht="20.100000000000001" customHeight="1">
      <c r="A50" s="308" t="s">
        <v>6</v>
      </c>
      <c r="B50" s="65" t="s">
        <v>167</v>
      </c>
      <c r="C50" s="126">
        <v>26507</v>
      </c>
    </row>
    <row r="51" spans="1:3" ht="20.100000000000001" customHeight="1">
      <c r="A51" s="308" t="s">
        <v>8</v>
      </c>
      <c r="B51" s="47" t="s">
        <v>168</v>
      </c>
      <c r="C51" s="114">
        <v>7022</v>
      </c>
    </row>
    <row r="52" spans="1:3" ht="20.100000000000001" customHeight="1">
      <c r="A52" s="308" t="s">
        <v>10</v>
      </c>
      <c r="B52" s="47" t="s">
        <v>169</v>
      </c>
      <c r="C52" s="114">
        <v>6105</v>
      </c>
    </row>
    <row r="53" spans="1:3" ht="20.100000000000001" customHeight="1">
      <c r="A53" s="308" t="s">
        <v>12</v>
      </c>
      <c r="B53" s="47" t="s">
        <v>170</v>
      </c>
      <c r="C53" s="114"/>
    </row>
    <row r="54" spans="1:3" ht="20.100000000000001" customHeight="1" thickBot="1">
      <c r="A54" s="308" t="s">
        <v>14</v>
      </c>
      <c r="B54" s="47" t="s">
        <v>172</v>
      </c>
      <c r="C54" s="114"/>
    </row>
    <row r="55" spans="1:3" ht="20.100000000000001" customHeight="1" thickBot="1">
      <c r="A55" s="309" t="s">
        <v>18</v>
      </c>
      <c r="B55" s="64" t="s">
        <v>399</v>
      </c>
      <c r="C55" s="106">
        <f>SUM(C56:C58)</f>
        <v>459</v>
      </c>
    </row>
    <row r="56" spans="1:3" ht="20.100000000000001" customHeight="1">
      <c r="A56" s="308" t="s">
        <v>20</v>
      </c>
      <c r="B56" s="65" t="s">
        <v>193</v>
      </c>
      <c r="C56" s="126">
        <v>459</v>
      </c>
    </row>
    <row r="57" spans="1:3" ht="20.100000000000001" customHeight="1">
      <c r="A57" s="308" t="s">
        <v>22</v>
      </c>
      <c r="B57" s="47" t="s">
        <v>195</v>
      </c>
      <c r="C57" s="114"/>
    </row>
    <row r="58" spans="1:3" ht="20.100000000000001" customHeight="1">
      <c r="A58" s="308" t="s">
        <v>24</v>
      </c>
      <c r="B58" s="47" t="s">
        <v>400</v>
      </c>
      <c r="C58" s="114"/>
    </row>
    <row r="59" spans="1:3" ht="20.100000000000001" customHeight="1" thickBot="1">
      <c r="A59" s="308" t="s">
        <v>26</v>
      </c>
      <c r="B59" s="47" t="s">
        <v>401</v>
      </c>
      <c r="C59" s="114"/>
    </row>
    <row r="60" spans="1:3" ht="20.100000000000001" customHeight="1" thickBot="1">
      <c r="A60" s="309" t="s">
        <v>32</v>
      </c>
      <c r="B60" s="321" t="s">
        <v>402</v>
      </c>
      <c r="C60" s="322">
        <f>+C49+C55</f>
        <v>40093</v>
      </c>
    </row>
    <row r="61" spans="1:3" ht="20.100000000000001" customHeight="1" thickBot="1">
      <c r="A61" s="323"/>
      <c r="B61" s="324"/>
      <c r="C61" s="325"/>
    </row>
    <row r="62" spans="1:3" ht="20.100000000000001" customHeight="1" thickBot="1">
      <c r="A62" s="297" t="s">
        <v>376</v>
      </c>
      <c r="B62" s="298"/>
      <c r="C62" s="299">
        <v>9</v>
      </c>
    </row>
    <row r="63" spans="1:3" ht="20.100000000000001" customHeight="1" thickBot="1">
      <c r="A63" s="297" t="s">
        <v>377</v>
      </c>
      <c r="B63" s="298"/>
      <c r="C63" s="299">
        <v>0</v>
      </c>
    </row>
  </sheetData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2.1melléklet</vt:lpstr>
      <vt:lpstr>2.2.melléklet</vt:lpstr>
      <vt:lpstr>7.melléklet</vt:lpstr>
      <vt:lpstr>4.melléklet</vt:lpstr>
      <vt:lpstr>5.melléklet</vt:lpstr>
      <vt:lpstr>3.melléklet</vt:lpstr>
      <vt:lpstr>8.1.melléklet</vt:lpstr>
      <vt:lpstr>8.2.melléklet</vt:lpstr>
      <vt:lpstr>6.melléklet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2016-05-04T08:41:52Z</cp:lastPrinted>
  <dcterms:created xsi:type="dcterms:W3CDTF">2015-02-09T13:00:12Z</dcterms:created>
  <dcterms:modified xsi:type="dcterms:W3CDTF">2016-05-04T08:44:41Z</dcterms:modified>
</cp:coreProperties>
</file>